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2019\QV-IKA-2019-E-Profil-Serie E4_05-06-2019\E4_Musterloesungen\"/>
    </mc:Choice>
  </mc:AlternateContent>
  <bookViews>
    <workbookView xWindow="0" yWindow="0" windowWidth="20520" windowHeight="9615"/>
  </bookViews>
  <sheets>
    <sheet name="Bike-Liste" sheetId="2" r:id="rId1"/>
    <sheet name="Reifen" sheetId="4" r:id="rId2"/>
    <sheet name="Miete" sheetId="8" r:id="rId3"/>
    <sheet name="Mietpreise" sheetId="7" r:id="rId4"/>
    <sheet name="Verkäufe" sheetId="12" r:id="rId5"/>
    <sheet name="Verkäufe-Diagramm" sheetId="10" r:id="rId6"/>
    <sheet name="Verkäufe-Diagramm 2" sheetId="13" r:id="rId7"/>
  </sheets>
  <definedNames>
    <definedName name="_xlnm._FilterDatabase" localSheetId="0" hidden="1">'Bike-Liste'!$A$3:$F$250</definedName>
    <definedName name="_xlnm.Print_Area" localSheetId="0">'Bike-Liste'!$A$1:$F$250</definedName>
    <definedName name="_xlnm.Print_Area" localSheetId="2">Miete!$A$1:$D$24</definedName>
    <definedName name="_xlnm.Print_Titles" localSheetId="0">'Bike-Liste'!$3:$3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8" l="1"/>
  <c r="C13" i="8"/>
  <c r="C14" i="8"/>
  <c r="C15" i="8"/>
  <c r="C16" i="8"/>
  <c r="C17" i="8"/>
  <c r="I3" i="2" l="1"/>
  <c r="D6" i="8" l="1"/>
  <c r="D13" i="8" l="1"/>
  <c r="D17" i="8"/>
  <c r="D15" i="8"/>
  <c r="D14" i="8"/>
  <c r="D16" i="8"/>
  <c r="D12" i="8"/>
  <c r="D19" i="8"/>
  <c r="M3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D22" i="8" l="1"/>
  <c r="D24" i="8" s="1"/>
  <c r="G5" i="4"/>
  <c r="H5" i="4" s="1"/>
  <c r="G6" i="4"/>
  <c r="H6" i="4" s="1"/>
  <c r="G10" i="4"/>
  <c r="H10" i="4" s="1"/>
  <c r="G14" i="4"/>
  <c r="H14" i="4" s="1"/>
  <c r="G18" i="4"/>
  <c r="H18" i="4" s="1"/>
  <c r="G22" i="4"/>
  <c r="H22" i="4" s="1"/>
  <c r="G26" i="4"/>
  <c r="H26" i="4" s="1"/>
  <c r="G30" i="4"/>
  <c r="H30" i="4" s="1"/>
  <c r="G34" i="4"/>
  <c r="H34" i="4" s="1"/>
  <c r="G38" i="4"/>
  <c r="H38" i="4" s="1"/>
  <c r="G42" i="4"/>
  <c r="H42" i="4" s="1"/>
  <c r="G46" i="4"/>
  <c r="H46" i="4" s="1"/>
  <c r="G50" i="4"/>
  <c r="H50" i="4" s="1"/>
  <c r="G54" i="4"/>
  <c r="H54" i="4" s="1"/>
  <c r="G58" i="4"/>
  <c r="H58" i="4" s="1"/>
  <c r="G62" i="4"/>
  <c r="H62" i="4" s="1"/>
  <c r="G66" i="4"/>
  <c r="H66" i="4" s="1"/>
  <c r="G70" i="4"/>
  <c r="H70" i="4" s="1"/>
  <c r="G74" i="4"/>
  <c r="H74" i="4" s="1"/>
  <c r="G78" i="4"/>
  <c r="H78" i="4" s="1"/>
  <c r="G82" i="4"/>
  <c r="H82" i="4" s="1"/>
  <c r="G7" i="4"/>
  <c r="H7" i="4" s="1"/>
  <c r="G11" i="4"/>
  <c r="H11" i="4" s="1"/>
  <c r="G15" i="4"/>
  <c r="H15" i="4" s="1"/>
  <c r="G19" i="4"/>
  <c r="H19" i="4" s="1"/>
  <c r="G23" i="4"/>
  <c r="H23" i="4" s="1"/>
  <c r="G27" i="4"/>
  <c r="H27" i="4" s="1"/>
  <c r="G31" i="4"/>
  <c r="H31" i="4" s="1"/>
  <c r="G35" i="4"/>
  <c r="H35" i="4" s="1"/>
  <c r="G39" i="4"/>
  <c r="H39" i="4" s="1"/>
  <c r="G43" i="4"/>
  <c r="H43" i="4" s="1"/>
  <c r="G47" i="4"/>
  <c r="H47" i="4" s="1"/>
  <c r="G51" i="4"/>
  <c r="H51" i="4" s="1"/>
  <c r="G55" i="4"/>
  <c r="H55" i="4" s="1"/>
  <c r="G59" i="4"/>
  <c r="H59" i="4" s="1"/>
  <c r="G63" i="4"/>
  <c r="H63" i="4" s="1"/>
  <c r="G67" i="4"/>
  <c r="H67" i="4" s="1"/>
  <c r="G71" i="4"/>
  <c r="H71" i="4" s="1"/>
  <c r="G75" i="4"/>
  <c r="H75" i="4" s="1"/>
  <c r="G79" i="4"/>
  <c r="H79" i="4" s="1"/>
  <c r="G83" i="4"/>
  <c r="H83" i="4" s="1"/>
  <c r="G8" i="4"/>
  <c r="H8" i="4" s="1"/>
  <c r="G12" i="4"/>
  <c r="H12" i="4" s="1"/>
  <c r="G16" i="4"/>
  <c r="H16" i="4" s="1"/>
  <c r="G20" i="4"/>
  <c r="H20" i="4" s="1"/>
  <c r="G24" i="4"/>
  <c r="H24" i="4" s="1"/>
  <c r="G28" i="4"/>
  <c r="H28" i="4" s="1"/>
  <c r="G32" i="4"/>
  <c r="H32" i="4" s="1"/>
  <c r="G36" i="4"/>
  <c r="H36" i="4" s="1"/>
  <c r="G40" i="4"/>
  <c r="H40" i="4" s="1"/>
  <c r="G44" i="4"/>
  <c r="H44" i="4" s="1"/>
  <c r="G48" i="4"/>
  <c r="H48" i="4" s="1"/>
  <c r="G52" i="4"/>
  <c r="H52" i="4" s="1"/>
  <c r="G56" i="4"/>
  <c r="H56" i="4" s="1"/>
  <c r="G60" i="4"/>
  <c r="H60" i="4" s="1"/>
  <c r="G64" i="4"/>
  <c r="H64" i="4" s="1"/>
  <c r="G68" i="4"/>
  <c r="H68" i="4" s="1"/>
  <c r="G72" i="4"/>
  <c r="H72" i="4" s="1"/>
  <c r="G76" i="4"/>
  <c r="H76" i="4" s="1"/>
  <c r="G80" i="4"/>
  <c r="H80" i="4" s="1"/>
  <c r="G84" i="4"/>
  <c r="H84" i="4" s="1"/>
  <c r="G9" i="4"/>
  <c r="H9" i="4" s="1"/>
  <c r="G13" i="4"/>
  <c r="H13" i="4" s="1"/>
  <c r="G17" i="4"/>
  <c r="H17" i="4" s="1"/>
  <c r="G21" i="4"/>
  <c r="H21" i="4" s="1"/>
  <c r="G25" i="4"/>
  <c r="H25" i="4" s="1"/>
  <c r="G29" i="4"/>
  <c r="H29" i="4" s="1"/>
  <c r="G33" i="4"/>
  <c r="H33" i="4" s="1"/>
  <c r="G37" i="4"/>
  <c r="H37" i="4" s="1"/>
  <c r="G41" i="4"/>
  <c r="H41" i="4" s="1"/>
  <c r="G45" i="4"/>
  <c r="H45" i="4" s="1"/>
  <c r="G49" i="4"/>
  <c r="H49" i="4" s="1"/>
  <c r="G53" i="4"/>
  <c r="H53" i="4" s="1"/>
  <c r="G57" i="4"/>
  <c r="H57" i="4" s="1"/>
  <c r="G61" i="4"/>
  <c r="H61" i="4" s="1"/>
  <c r="G65" i="4"/>
  <c r="H65" i="4" s="1"/>
  <c r="G69" i="4"/>
  <c r="H69" i="4" s="1"/>
  <c r="G73" i="4"/>
  <c r="H73" i="4" s="1"/>
  <c r="G77" i="4"/>
  <c r="H77" i="4" s="1"/>
  <c r="G81" i="4"/>
  <c r="H81" i="4" s="1"/>
  <c r="G85" i="4"/>
  <c r="H85" i="4" s="1"/>
</calcChain>
</file>

<file path=xl/comments1.xml><?xml version="1.0" encoding="utf-8"?>
<comments xmlns="http://schemas.openxmlformats.org/spreadsheetml/2006/main">
  <authors>
    <author>Jürg Lippuner</author>
  </authors>
  <commentList>
    <comment ref="P3" authorId="0" shapeId="0">
      <text>
        <r>
          <rPr>
            <sz val="9"/>
            <color indexed="81"/>
            <rFont val="Segoe UI"/>
            <family val="2"/>
          </rPr>
          <t>entsprechen nicht den tatsächlichen Werten</t>
        </r>
      </text>
    </comment>
    <comment ref="B4" authorId="0" shapeId="0">
      <text>
        <r>
          <rPr>
            <sz val="9"/>
            <color indexed="81"/>
            <rFont val="Segoe UI"/>
            <family val="2"/>
          </rPr>
          <t>Europ. Reifen- und Felgen-Sachverständigenorganisation</t>
        </r>
      </text>
    </comment>
  </commentList>
</comments>
</file>

<file path=xl/comments2.xml><?xml version="1.0" encoding="utf-8"?>
<comments xmlns="http://schemas.openxmlformats.org/spreadsheetml/2006/main">
  <authors>
    <author>Jürg Lippuner</author>
  </authors>
  <commentList>
    <comment ref="G10" authorId="0" shapeId="0">
      <text>
        <r>
          <rPr>
            <sz val="9"/>
            <color indexed="81"/>
            <rFont val="Segoe UI"/>
            <family val="2"/>
          </rPr>
          <t>entsprechen nicht den tatsächlichen Werten</t>
        </r>
      </text>
    </comment>
  </commentList>
</comments>
</file>

<file path=xl/sharedStrings.xml><?xml version="1.0" encoding="utf-8"?>
<sst xmlns="http://schemas.openxmlformats.org/spreadsheetml/2006/main" count="997" uniqueCount="517">
  <si>
    <t>Scale RC 900 SL</t>
  </si>
  <si>
    <t>Scale RC 900 Pro</t>
  </si>
  <si>
    <t>Spark RC 900 SL</t>
  </si>
  <si>
    <t>Spark RC 900 Comp</t>
  </si>
  <si>
    <t>Addict RC Ultimate disc</t>
  </si>
  <si>
    <t>Addict RC Premium disc</t>
  </si>
  <si>
    <t>Addict RC Pro</t>
  </si>
  <si>
    <t>Addict CX RC disc</t>
  </si>
  <si>
    <t>E-Spark 700 Tuned</t>
  </si>
  <si>
    <t>E-Genius 700 Tuned</t>
  </si>
  <si>
    <t>E-Silence 10 Men</t>
  </si>
  <si>
    <t>E-Silence 10 Lady</t>
  </si>
  <si>
    <t>E-Silence 20 Men</t>
  </si>
  <si>
    <t>E-Silence 20 Lady</t>
  </si>
  <si>
    <t>Sub Sport 10 Men</t>
  </si>
  <si>
    <t>Sub Sport 10 Lady</t>
  </si>
  <si>
    <t>Sub Sport 20 Men</t>
  </si>
  <si>
    <t>Sub Sport 20 Lady</t>
  </si>
  <si>
    <t>Sub Cross 10 Men</t>
  </si>
  <si>
    <t>Sub Cross 10 Lady</t>
  </si>
  <si>
    <t>Sub Cross 20 Lady</t>
  </si>
  <si>
    <t>Sub Cross</t>
  </si>
  <si>
    <t>Preis</t>
  </si>
  <si>
    <t>Modell</t>
  </si>
  <si>
    <t>Gewicht</t>
  </si>
  <si>
    <t>Big Jon</t>
  </si>
  <si>
    <t>Foil RC</t>
  </si>
  <si>
    <t>Spark RC 900 World Cup (TW)</t>
  </si>
  <si>
    <t>Spark RC 900 Pro (TW)</t>
  </si>
  <si>
    <t>Spark RC 900 Team (TW)</t>
  </si>
  <si>
    <t>Spark 900 Ultimate</t>
  </si>
  <si>
    <t>Spark 900 Premium</t>
  </si>
  <si>
    <t>Spark 900</t>
  </si>
  <si>
    <t>Spark 910 (TW)</t>
  </si>
  <si>
    <t>Spark 920 (TW)</t>
  </si>
  <si>
    <t>Spark 930</t>
  </si>
  <si>
    <t>Spark 940</t>
  </si>
  <si>
    <t>Spark 960</t>
  </si>
  <si>
    <t>Spark 970</t>
  </si>
  <si>
    <t>Spark 700 Ultimate</t>
  </si>
  <si>
    <t>Spark 700 Tuned</t>
  </si>
  <si>
    <t>Spark 710</t>
  </si>
  <si>
    <t>Spark 720</t>
  </si>
  <si>
    <t>Spark 730</t>
  </si>
  <si>
    <t>Spark 740</t>
  </si>
  <si>
    <t>Genius 900 Tuned</t>
  </si>
  <si>
    <t>Genius 920</t>
  </si>
  <si>
    <t>Genius 930</t>
  </si>
  <si>
    <t>Genius 940</t>
  </si>
  <si>
    <t>Genius 700 Ultimate</t>
  </si>
  <si>
    <t>Genius 700 Tuned</t>
  </si>
  <si>
    <t>Genius 710 (TW)</t>
  </si>
  <si>
    <t>Genius 720 (TW)</t>
  </si>
  <si>
    <t>Genius 730</t>
  </si>
  <si>
    <t>Genius 7</t>
  </si>
  <si>
    <t>Genius 750</t>
  </si>
  <si>
    <t>Gambler 710</t>
  </si>
  <si>
    <t>Gambler 720</t>
  </si>
  <si>
    <t>Gambler 730</t>
  </si>
  <si>
    <t>Voltage FR 710</t>
  </si>
  <si>
    <t>Voltage FR 720</t>
  </si>
  <si>
    <t>Voltage YZ 0.1</t>
  </si>
  <si>
    <t>Voltage YZ 10</t>
  </si>
  <si>
    <t>Aspect 900</t>
  </si>
  <si>
    <t>Aspect 940 black/red (CN)</t>
  </si>
  <si>
    <t>Aspect 940 grey/green (CN)</t>
  </si>
  <si>
    <t>Aspect 950 yellow/red (CN)</t>
  </si>
  <si>
    <t>Aspect 950 black/orange (CN)</t>
  </si>
  <si>
    <t>Aspect 960 blue/orange (CN)</t>
  </si>
  <si>
    <t>Aspect 960 green/yellow (CN)</t>
  </si>
  <si>
    <t>Aspect 740 black/red (CN)</t>
  </si>
  <si>
    <t>Aspect 740 grey/green (CN)</t>
  </si>
  <si>
    <t>Aspect 750 yellow/red (CN)</t>
  </si>
  <si>
    <t>Aspect 750 black/orange (CN)</t>
  </si>
  <si>
    <t>Aspect 760 blue/orange (CN)</t>
  </si>
  <si>
    <t>Aspect 760 green/yellow (CN)</t>
  </si>
  <si>
    <t>Plasma 10</t>
  </si>
  <si>
    <t>Plasma 20</t>
  </si>
  <si>
    <t>Foil 20 (TW)</t>
  </si>
  <si>
    <t>Foil 30 (TW)</t>
  </si>
  <si>
    <t>Addict RC 15 disc (T</t>
  </si>
  <si>
    <t>Addict RC 20 disc (TW)</t>
  </si>
  <si>
    <t>Addict 10</t>
  </si>
  <si>
    <t>Addict 30</t>
  </si>
  <si>
    <t>Speedster 10 disc</t>
  </si>
  <si>
    <t>Speedster 20 disc</t>
  </si>
  <si>
    <t>Speedster 20</t>
  </si>
  <si>
    <t>Speedster 40</t>
  </si>
  <si>
    <t>Speedster 50</t>
  </si>
  <si>
    <t>Metrix 20 disc</t>
  </si>
  <si>
    <t>Metrix 30 disc</t>
  </si>
  <si>
    <t>Addict Gravel 30 disc</t>
  </si>
  <si>
    <t>Speedster Gravel 10 disc</t>
  </si>
  <si>
    <t>Contessa Spark 710</t>
  </si>
  <si>
    <t>Contessa Addict 15 disc</t>
  </si>
  <si>
    <t>Contessa Addict 25 disc</t>
  </si>
  <si>
    <t>Contessa Addict 35</t>
  </si>
  <si>
    <t>Contessa Speedster 15 disc</t>
  </si>
  <si>
    <t>Contessa Speedster 15</t>
  </si>
  <si>
    <t>Contessa Speedster 25</t>
  </si>
  <si>
    <t>Contessa Speedster 35</t>
  </si>
  <si>
    <t>E-Genius 71</t>
  </si>
  <si>
    <t>E-Scale 93</t>
  </si>
  <si>
    <t>E-Aspect</t>
  </si>
  <si>
    <t>Silence Evo</t>
  </si>
  <si>
    <t>Silence 10 Men</t>
  </si>
  <si>
    <t>Silence 10 Lady</t>
  </si>
  <si>
    <t>Silence 20 Men</t>
  </si>
  <si>
    <t>Silence 20 Lady</t>
  </si>
  <si>
    <t>Silence 30 Men</t>
  </si>
  <si>
    <t>Silence 30 Lady</t>
  </si>
  <si>
    <t>Kategorie</t>
  </si>
  <si>
    <t>Gruppe</t>
  </si>
  <si>
    <t>Mountain</t>
  </si>
  <si>
    <t>Road</t>
  </si>
  <si>
    <t>Gravel/CX</t>
  </si>
  <si>
    <t>Women</t>
  </si>
  <si>
    <t>E-Bike</t>
  </si>
  <si>
    <t>Urban/Trekking</t>
  </si>
  <si>
    <t>Junior EP/PA</t>
  </si>
  <si>
    <t>Junior</t>
  </si>
  <si>
    <t>Scale 900</t>
  </si>
  <si>
    <t>Scale 700</t>
  </si>
  <si>
    <t>Fat Bike</t>
  </si>
  <si>
    <t>Spark 700</t>
  </si>
  <si>
    <t>Genius 900</t>
  </si>
  <si>
    <t>Genius 700</t>
  </si>
  <si>
    <t>Progressive</t>
  </si>
  <si>
    <t>Voltage</t>
  </si>
  <si>
    <t>Aspect 700</t>
  </si>
  <si>
    <t>Aspect 600</t>
  </si>
  <si>
    <t>Plasma</t>
  </si>
  <si>
    <t>Foil</t>
  </si>
  <si>
    <t>Addict</t>
  </si>
  <si>
    <t>Speedster</t>
  </si>
  <si>
    <t>Metrix</t>
  </si>
  <si>
    <t>Gravel</t>
  </si>
  <si>
    <t>Cyclocross</t>
  </si>
  <si>
    <t>Contessa Scale</t>
  </si>
  <si>
    <t>Contessa Spark 900</t>
  </si>
  <si>
    <t>Contessa Spark 700</t>
  </si>
  <si>
    <t>Contessa Genius</t>
  </si>
  <si>
    <t>Contessa Active</t>
  </si>
  <si>
    <t>Contessa Road</t>
  </si>
  <si>
    <t>E-Spark 700</t>
  </si>
  <si>
    <t>E-Genius 900</t>
  </si>
  <si>
    <t>E-Genius 700</t>
  </si>
  <si>
    <t>E-Scale 900</t>
  </si>
  <si>
    <t>E-Scale 700</t>
  </si>
  <si>
    <t>E-Contessa</t>
  </si>
  <si>
    <t>E-Silence</t>
  </si>
  <si>
    <t>E-Sub</t>
  </si>
  <si>
    <t>E-Cross</t>
  </si>
  <si>
    <t>Silence</t>
  </si>
  <si>
    <t>Sub Equipped</t>
  </si>
  <si>
    <t>Spark RC 900</t>
  </si>
  <si>
    <t>E-Spark 710</t>
  </si>
  <si>
    <t>E-Spark 720</t>
  </si>
  <si>
    <t>E-Genius 920</t>
  </si>
  <si>
    <t>E-Genius 720</t>
  </si>
  <si>
    <t>E-Genius 730</t>
  </si>
  <si>
    <t>E-Scale 910</t>
  </si>
  <si>
    <t>E-Scale 920</t>
  </si>
  <si>
    <t>E-Scale 710</t>
  </si>
  <si>
    <t>E-Scale 720</t>
  </si>
  <si>
    <t>E-Scale 730</t>
  </si>
  <si>
    <t>E-Aspect 10</t>
  </si>
  <si>
    <t>E-Aspect 20</t>
  </si>
  <si>
    <t>E-Contessa Spark 710</t>
  </si>
  <si>
    <t>E-Contessa Genius 720</t>
  </si>
  <si>
    <t>E-Contessa Aspect 20</t>
  </si>
  <si>
    <t>E-Contessa Scale 730</t>
  </si>
  <si>
    <t>Scale RC 900 World Cup</t>
  </si>
  <si>
    <t>Scale 910 (TW)</t>
  </si>
  <si>
    <t>Scale 925</t>
  </si>
  <si>
    <t>Scale 915</t>
  </si>
  <si>
    <t>Scale 930 (TW)</t>
  </si>
  <si>
    <t>Scale 920 (TW)</t>
  </si>
  <si>
    <t>Scale 940 (CN)</t>
  </si>
  <si>
    <t>Scale 950 (CN)</t>
  </si>
  <si>
    <t>Scale 960 (CN)</t>
  </si>
  <si>
    <t>Scale 970 (CN)</t>
  </si>
  <si>
    <t>Scale 980 (CN)</t>
  </si>
  <si>
    <t>Scale 990 (CN)</t>
  </si>
  <si>
    <t>Scale 710</t>
  </si>
  <si>
    <t>Scale 720</t>
  </si>
  <si>
    <t>Scale 730</t>
  </si>
  <si>
    <t>Voltage JR 24 disc</t>
  </si>
  <si>
    <t>Voltage YZ 20</t>
  </si>
  <si>
    <t>Aspect 910</t>
  </si>
  <si>
    <t>Aspect 920 (CN)</t>
  </si>
  <si>
    <t>Aspect 930 black/yellow (CN)</t>
  </si>
  <si>
    <t>Aspect 930 blue/orange (CN)</t>
  </si>
  <si>
    <t>Aspect 970 (CN)</t>
  </si>
  <si>
    <t>Aspect 980 (CN)</t>
  </si>
  <si>
    <t>Aspect 710</t>
  </si>
  <si>
    <t>Aspect 720 (CN)</t>
  </si>
  <si>
    <t>Aspect 730 black/yellow (CN)</t>
  </si>
  <si>
    <t>Aspect 730 blue/orange (CN)</t>
  </si>
  <si>
    <t>Aspect 770 (CN)</t>
  </si>
  <si>
    <t>Aspect 780 (CN)</t>
  </si>
  <si>
    <t>Aspect 670 (CN)</t>
  </si>
  <si>
    <t>Aspect 680 (CN)</t>
  </si>
  <si>
    <t>Plasma Premium</t>
  </si>
  <si>
    <t>Plasma RC</t>
  </si>
  <si>
    <t>Foil Premium disc</t>
  </si>
  <si>
    <t>Foil 10 disc (TW)</t>
  </si>
  <si>
    <t>Foil 10 (TW)</t>
  </si>
  <si>
    <t>Foil 20 disc (TW)</t>
  </si>
  <si>
    <t>Addict RC 10 (TW)</t>
  </si>
  <si>
    <t>Addict RC 20 (TW)</t>
  </si>
  <si>
    <t>Addict 10 disc</t>
  </si>
  <si>
    <t>Addict 20 disc</t>
  </si>
  <si>
    <t>Addict 20</t>
  </si>
  <si>
    <t>Addict 30 disc</t>
  </si>
  <si>
    <t>Speedster SE</t>
  </si>
  <si>
    <t>Speedster 10</t>
  </si>
  <si>
    <t>Speedster 30</t>
  </si>
  <si>
    <t>Metrix 10 disc</t>
  </si>
  <si>
    <t>Addict Gravel 10 disc</t>
  </si>
  <si>
    <t>Addict Gravel 20 disc</t>
  </si>
  <si>
    <t>Speedster Gravel 20 disc</t>
  </si>
  <si>
    <t>Contessa Scale RC 900</t>
  </si>
  <si>
    <t>Contessa Scale 900</t>
  </si>
  <si>
    <t>Contessa Scale 10</t>
  </si>
  <si>
    <t>Contessa Scale 20</t>
  </si>
  <si>
    <t>Contessa Scale 30</t>
  </si>
  <si>
    <t>Contessa Scale 40</t>
  </si>
  <si>
    <t>Contessa Spark RC 900</t>
  </si>
  <si>
    <t>Contessa Spark 910</t>
  </si>
  <si>
    <t>Contessa Spark 920</t>
  </si>
  <si>
    <t>Contessa Spark 930</t>
  </si>
  <si>
    <t>Contessa Genius 710</t>
  </si>
  <si>
    <t>Contessa Genius 720</t>
  </si>
  <si>
    <t>Contessa Genius 730</t>
  </si>
  <si>
    <t>Contessa 710</t>
  </si>
  <si>
    <t>Contessa 720 black/pink</t>
  </si>
  <si>
    <t>Contessa 720 white/peach</t>
  </si>
  <si>
    <t>Contessa 730 dark blue/teal</t>
  </si>
  <si>
    <t>Contessa 730 white/plum</t>
  </si>
  <si>
    <t>Contessa 740</t>
  </si>
  <si>
    <t>E-Sub Sport 10 Men</t>
  </si>
  <si>
    <t>E-Sub Sport 10 Lady</t>
  </si>
  <si>
    <t>E-Sub Sport 20 Men</t>
  </si>
  <si>
    <t>E-Sub Sport 20 Lady</t>
  </si>
  <si>
    <t>E-Sub Tour Men</t>
  </si>
  <si>
    <t>E-Sub Tour Men (belt)</t>
  </si>
  <si>
    <t>E-Sub Tour Lady</t>
  </si>
  <si>
    <t>E-Sub Tour Unisex</t>
  </si>
  <si>
    <t>E-Sub Tour Unisex (belt)</t>
  </si>
  <si>
    <t>E-Sub Active Men</t>
  </si>
  <si>
    <t>E-Sub Active Lady</t>
  </si>
  <si>
    <t>E-Sub Active Unisex</t>
  </si>
  <si>
    <t>E-Sub Cross 10 Men</t>
  </si>
  <si>
    <t>E-Sub Cross 10 Lady</t>
  </si>
  <si>
    <t>E-Sub Cross 20 Men</t>
  </si>
  <si>
    <t>E-Sub Cross 20 Lady</t>
  </si>
  <si>
    <t>Sub Sport 30 Men</t>
  </si>
  <si>
    <t>Sub Sport 30 Lady</t>
  </si>
  <si>
    <t>Sub Comfort 10 Men</t>
  </si>
  <si>
    <t>Sub Comfort 10 Unisex</t>
  </si>
  <si>
    <t>Sub Comfort 20 Men</t>
  </si>
  <si>
    <t>Sub Comfort 20 Unisex</t>
  </si>
  <si>
    <t>Sub Cross 30 Men</t>
  </si>
  <si>
    <t>Sub Cross 30 Lady</t>
  </si>
  <si>
    <t>Sub Cross 40 Men</t>
  </si>
  <si>
    <t>Sub Cross 40 Lady</t>
  </si>
  <si>
    <t>Scale JR 26</t>
  </si>
  <si>
    <t>Voltage JR 26</t>
  </si>
  <si>
    <t>Contessa JR 26</t>
  </si>
  <si>
    <t>Scale RC JR 24 disc</t>
  </si>
  <si>
    <t>Scale JR 24 Plus</t>
  </si>
  <si>
    <t>Contessa JR 24 rigid fork</t>
  </si>
  <si>
    <t>Scale JR 20 Plus</t>
  </si>
  <si>
    <t>Contessa JR 20 rigid fork</t>
  </si>
  <si>
    <t>Voltage Walker</t>
  </si>
  <si>
    <t>Contessa Walker</t>
  </si>
  <si>
    <t>Scale JR 24 disc grey/red (CN)</t>
  </si>
  <si>
    <t>Scale JR 24 disc black/yellow (CN)</t>
  </si>
  <si>
    <t>Scale JR 24 (CN)</t>
  </si>
  <si>
    <t>Scale JR 24 rigid fork (CN)</t>
  </si>
  <si>
    <t>Voltage JR 24 (CN)</t>
  </si>
  <si>
    <t>Contessa JR 24 (CN)</t>
  </si>
  <si>
    <t>Scale JR 20 (CN)</t>
  </si>
  <si>
    <t>Scale JR 20 rigid fork (CN)</t>
  </si>
  <si>
    <t>Voltage JR 20 (CN)</t>
  </si>
  <si>
    <t>Contessa JR 20 (CN)</t>
  </si>
  <si>
    <t>Voltage JR 16 (CN)</t>
  </si>
  <si>
    <t>Contessa JR 16 (CN)</t>
  </si>
  <si>
    <t>Voltage JR 12 (CN)</t>
  </si>
  <si>
    <t>Contessa JR 12 (CN)</t>
  </si>
  <si>
    <t>Speedster JR 24</t>
  </si>
  <si>
    <t>Volt-X 10</t>
  </si>
  <si>
    <t>Volt-X 20</t>
  </si>
  <si>
    <t>Volt-X 30</t>
  </si>
  <si>
    <t>Helm</t>
  </si>
  <si>
    <t>Zubehör</t>
  </si>
  <si>
    <t>47-622</t>
  </si>
  <si>
    <t>700C × 47</t>
  </si>
  <si>
    <t>45-622</t>
  </si>
  <si>
    <t>700C × 45</t>
  </si>
  <si>
    <t>38-622</t>
  </si>
  <si>
    <t>700C × 38</t>
  </si>
  <si>
    <t>37-622</t>
  </si>
  <si>
    <t>700C × 37</t>
  </si>
  <si>
    <t>35-622</t>
  </si>
  <si>
    <t>700C × 35</t>
  </si>
  <si>
    <t>32-622</t>
  </si>
  <si>
    <t>700C × 32</t>
  </si>
  <si>
    <t>28-622</t>
  </si>
  <si>
    <t>700C × 28</t>
  </si>
  <si>
    <t>27-622</t>
  </si>
  <si>
    <t>700C × 27</t>
  </si>
  <si>
    <t>26-662</t>
  </si>
  <si>
    <t>700C × 26</t>
  </si>
  <si>
    <t>25-622</t>
  </si>
  <si>
    <t>700C × 25</t>
  </si>
  <si>
    <t>24-622</t>
  </si>
  <si>
    <t>700C × 24</t>
  </si>
  <si>
    <t>23-622</t>
  </si>
  <si>
    <t>700C × 23</t>
  </si>
  <si>
    <t>22-622</t>
  </si>
  <si>
    <t>700C × 22</t>
  </si>
  <si>
    <t>21-622</t>
  </si>
  <si>
    <t>700C × 21</t>
  </si>
  <si>
    <t>20-622</t>
  </si>
  <si>
    <t>700C × 20</t>
  </si>
  <si>
    <t>19-622</t>
  </si>
  <si>
    <t>700C × 19</t>
  </si>
  <si>
    <t>18-622</t>
  </si>
  <si>
    <t>700C × 18</t>
  </si>
  <si>
    <t>01-622</t>
  </si>
  <si>
    <t>700C × 01</t>
  </si>
  <si>
    <t>47-571</t>
  </si>
  <si>
    <t>650C × 47</t>
  </si>
  <si>
    <t>45-571</t>
  </si>
  <si>
    <t>650C × 45</t>
  </si>
  <si>
    <t>38-571</t>
  </si>
  <si>
    <t>650C × 38</t>
  </si>
  <si>
    <t>37-571</t>
  </si>
  <si>
    <t>650C × 37</t>
  </si>
  <si>
    <t>35-571</t>
  </si>
  <si>
    <t>650C × 35</t>
  </si>
  <si>
    <t>32-571</t>
  </si>
  <si>
    <t>650C × 32</t>
  </si>
  <si>
    <t>28-571</t>
  </si>
  <si>
    <t>650C × 28</t>
  </si>
  <si>
    <t>27-571</t>
  </si>
  <si>
    <t>650C × 27</t>
  </si>
  <si>
    <t>26-571</t>
  </si>
  <si>
    <t>650C × 26</t>
  </si>
  <si>
    <t>25-571</t>
  </si>
  <si>
    <t>650C × 25</t>
  </si>
  <si>
    <t>24-571</t>
  </si>
  <si>
    <t>650C × 24</t>
  </si>
  <si>
    <t>23-571</t>
  </si>
  <si>
    <t>650C × 23</t>
  </si>
  <si>
    <t>22-571</t>
  </si>
  <si>
    <t>650C × 22</t>
  </si>
  <si>
    <t>21-571</t>
  </si>
  <si>
    <t>650C × 21</t>
  </si>
  <si>
    <t>20-571</t>
  </si>
  <si>
    <t>650C × 20</t>
  </si>
  <si>
    <t>19-571</t>
  </si>
  <si>
    <t>650C × 19</t>
  </si>
  <si>
    <t>18-571</t>
  </si>
  <si>
    <t>650C × 18</t>
  </si>
  <si>
    <t>76-622</t>
  </si>
  <si>
    <t>29 × 3.0</t>
  </si>
  <si>
    <t>66-622</t>
  </si>
  <si>
    <t>29 × 2.35</t>
  </si>
  <si>
    <t>55-622</t>
  </si>
  <si>
    <t>29 × 2.1</t>
  </si>
  <si>
    <t>50-622</t>
  </si>
  <si>
    <t>29 × 2.0</t>
  </si>
  <si>
    <t>28 × 1.35</t>
  </si>
  <si>
    <t>76-559</t>
  </si>
  <si>
    <t>26 × 3.0</t>
  </si>
  <si>
    <t>68-559</t>
  </si>
  <si>
    <t>26 × 2.7</t>
  </si>
  <si>
    <t>67-559</t>
  </si>
  <si>
    <t>26 × 2.65</t>
  </si>
  <si>
    <t>66-559</t>
  </si>
  <si>
    <t>26 × 2.6</t>
  </si>
  <si>
    <t>63-559</t>
  </si>
  <si>
    <t>26 × 2.5</t>
  </si>
  <si>
    <t>62-559</t>
  </si>
  <si>
    <t>26 × 2.45</t>
  </si>
  <si>
    <t>26 × 2.35</t>
  </si>
  <si>
    <t>57-559</t>
  </si>
  <si>
    <t>26 × 2.3</t>
  </si>
  <si>
    <t>60-559</t>
  </si>
  <si>
    <t>26 × 2.135</t>
  </si>
  <si>
    <t>26 × 2.125</t>
  </si>
  <si>
    <t>26 × 2.123</t>
  </si>
  <si>
    <t>53-559</t>
  </si>
  <si>
    <t>26 × 2.1</t>
  </si>
  <si>
    <t>51-559</t>
  </si>
  <si>
    <t>26 × 2.0</t>
  </si>
  <si>
    <t>50-559</t>
  </si>
  <si>
    <t>26 × 1.95</t>
  </si>
  <si>
    <t>47-559</t>
  </si>
  <si>
    <t>26 × 1.9</t>
  </si>
  <si>
    <t>46-559</t>
  </si>
  <si>
    <t>26 × 1.85</t>
  </si>
  <si>
    <t>44-559</t>
  </si>
  <si>
    <t>26 × 1.8</t>
  </si>
  <si>
    <t>26 × 1.75</t>
  </si>
  <si>
    <t>26 × 1.6</t>
  </si>
  <si>
    <t>38-559</t>
  </si>
  <si>
    <t>26 × 1.5</t>
  </si>
  <si>
    <t>36-559</t>
  </si>
  <si>
    <t>26 × 1.4</t>
  </si>
  <si>
    <t>37-559</t>
  </si>
  <si>
    <t>26 × 1.3</t>
  </si>
  <si>
    <t>32-559</t>
  </si>
  <si>
    <t>26 × 1.25</t>
  </si>
  <si>
    <t>25-559</t>
  </si>
  <si>
    <t>26 × 1.0</t>
  </si>
  <si>
    <t>76-507</t>
  </si>
  <si>
    <t>24 × 3.0</t>
  </si>
  <si>
    <t>70-507</t>
  </si>
  <si>
    <t>24 × 2.75</t>
  </si>
  <si>
    <t>66-507</t>
  </si>
  <si>
    <t>24 × 2.6</t>
  </si>
  <si>
    <t>63-507</t>
  </si>
  <si>
    <t>24 × 2.5</t>
  </si>
  <si>
    <t>58-507</t>
  </si>
  <si>
    <t>24 × 2.3</t>
  </si>
  <si>
    <t>53-507</t>
  </si>
  <si>
    <t>24 × 2.1</t>
  </si>
  <si>
    <t>50-507</t>
  </si>
  <si>
    <t>24 × 1.95</t>
  </si>
  <si>
    <t>44-507</t>
  </si>
  <si>
    <t>24 × 1.75</t>
  </si>
  <si>
    <t>32-507</t>
  </si>
  <si>
    <t>24 × 1.25</t>
  </si>
  <si>
    <t>56-406</t>
  </si>
  <si>
    <t>20 × 2.1</t>
  </si>
  <si>
    <t>44-406</t>
  </si>
  <si>
    <t>20 × 1.75</t>
  </si>
  <si>
    <t>37-406</t>
  </si>
  <si>
    <t>20 × 1.37</t>
  </si>
  <si>
    <t>35-406</t>
  </si>
  <si>
    <t>20 × 1.35</t>
  </si>
  <si>
    <t>28-406</t>
  </si>
  <si>
    <t>20 × 1.125</t>
  </si>
  <si>
    <t>38-305</t>
  </si>
  <si>
    <t>16 × 1.50</t>
  </si>
  <si>
    <t>35-305</t>
  </si>
  <si>
    <t>16 × 1.35</t>
  </si>
  <si>
    <t>Reifenbreite</t>
  </si>
  <si>
    <t xml:space="preserve">ETRTO </t>
  </si>
  <si>
    <t>=</t>
  </si>
  <si>
    <t>mm</t>
  </si>
  <si>
    <t>Zoll</t>
  </si>
  <si>
    <t>Produkt</t>
  </si>
  <si>
    <t>Preis pro Tag</t>
  </si>
  <si>
    <t>City Bike</t>
  </si>
  <si>
    <t>Rennvelo Standard</t>
  </si>
  <si>
    <t>Rennvelo Top</t>
  </si>
  <si>
    <t>Bike-Schuhe</t>
  </si>
  <si>
    <t>Rollski</t>
  </si>
  <si>
    <t>Stöcke (LL oder Walking)</t>
  </si>
  <si>
    <t>Handschuhe (LL oder Bike)</t>
  </si>
  <si>
    <t>Mietpreise</t>
  </si>
  <si>
    <t>Mountainbike Hardtail</t>
  </si>
  <si>
    <t>Mountainbike Fully</t>
  </si>
  <si>
    <t>Mountainbike Kids</t>
  </si>
  <si>
    <t>Kindersitz</t>
  </si>
  <si>
    <t>E-Bike Fully</t>
  </si>
  <si>
    <t>Mieter/Name</t>
  </si>
  <si>
    <t>Strasse</t>
  </si>
  <si>
    <t>PLZ</t>
  </si>
  <si>
    <t>Ort</t>
  </si>
  <si>
    <t>Telefon</t>
  </si>
  <si>
    <t>E-Mail</t>
  </si>
  <si>
    <t>Ausleihe</t>
  </si>
  <si>
    <t>Einzelpreis</t>
  </si>
  <si>
    <t>Von</t>
  </si>
  <si>
    <t>Bis</t>
  </si>
  <si>
    <t>Miete berechnen</t>
  </si>
  <si>
    <t>Gantenbein Andreas</t>
  </si>
  <si>
    <t>Hofgasse 14</t>
  </si>
  <si>
    <t>Grabs</t>
  </si>
  <si>
    <t>081 771 28 39</t>
  </si>
  <si>
    <t>Betrag</t>
  </si>
  <si>
    <t>Zwischentotal</t>
  </si>
  <si>
    <t>Endbetrag</t>
  </si>
  <si>
    <t>Fahrrad</t>
  </si>
  <si>
    <t>Ski</t>
  </si>
  <si>
    <t>Bike-Liste</t>
  </si>
  <si>
    <t>Artikel-Nr.</t>
  </si>
  <si>
    <t>Spalte G</t>
  </si>
  <si>
    <t>Spalte C</t>
  </si>
  <si>
    <t>Spalte D</t>
  </si>
  <si>
    <t>Menge</t>
  </si>
  <si>
    <t>Ersatzwerte für</t>
  </si>
  <si>
    <t>Reifen-Berechnungstabelle</t>
  </si>
  <si>
    <r>
      <t>Pi (</t>
    </r>
    <r>
      <rPr>
        <b/>
        <sz val="11"/>
        <color theme="1"/>
        <rFont val="Calibri"/>
        <family val="2"/>
      </rPr>
      <t>∏)</t>
    </r>
  </si>
  <si>
    <t>Höchster Preis</t>
  </si>
  <si>
    <t>Durchmesser</t>
  </si>
  <si>
    <t>Bezeichnung</t>
  </si>
  <si>
    <t>aussen
in mm</t>
  </si>
  <si>
    <t>aussen
in Zoll</t>
  </si>
  <si>
    <t>Umfang 
in mm</t>
  </si>
  <si>
    <t>Umfang
in cm</t>
  </si>
  <si>
    <t>Verkaufsentwicklung</t>
  </si>
  <si>
    <t>Mountainbike</t>
  </si>
  <si>
    <t>Citybike</t>
  </si>
  <si>
    <t>Kindervelos</t>
  </si>
  <si>
    <t>E-Bike 25 km/h</t>
  </si>
  <si>
    <t>E-Bike 40 km/h</t>
  </si>
  <si>
    <t>innen
in mm</t>
  </si>
  <si>
    <t>Rabatt</t>
  </si>
  <si>
    <t>ab Anzahl Tage</t>
  </si>
  <si>
    <r>
      <t xml:space="preserve">Mietdauer
</t>
    </r>
    <r>
      <rPr>
        <sz val="11"/>
        <color theme="1"/>
        <rFont val="Calibri"/>
        <family val="2"/>
        <scheme val="minor"/>
      </rPr>
      <t>in Tagen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</si>
</sst>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"/>
    <numFmt numFmtId="165" formatCode="0.0000"/>
    <numFmt numFmtId="166" formatCode="_ [$CHF-807]\ * #,##0.00_ ;_ [$CHF-807]\ * \-#,##0.00_ ;_ [$CHF-807]\ * &quot;-&quot;??_ ;_ @_ "/>
    <numFmt numFmtId="167" formatCode="0.0\ &quot;kg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9"/>
      <color indexed="81"/>
      <name val="Segoe UI"/>
      <family val="2"/>
    </font>
    <font>
      <sz val="28"/>
      <color theme="3"/>
      <name val="Calibri Light"/>
      <family val="2"/>
      <scheme val="maj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2D752"/>
        <bgColor indexed="64"/>
      </patternFill>
    </fill>
    <fill>
      <patternFill patternType="solid">
        <fgColor rgb="FFC8FFC8"/>
        <bgColor indexed="64"/>
      </patternFill>
    </fill>
  </fills>
  <borders count="2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 tint="0.39991454817346722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4" tint="0.39988402966399123"/>
      </top>
      <bottom style="thin">
        <color theme="4" tint="0.39994506668294322"/>
      </bottom>
      <diagonal/>
    </border>
    <border>
      <left style="thick">
        <color theme="4" tint="0.39985351115451523"/>
      </left>
      <right style="thick">
        <color theme="0"/>
      </right>
      <top style="thick">
        <color theme="4" tint="0.39988402966399123"/>
      </top>
      <bottom style="thin">
        <color theme="4" tint="0.39994506668294322"/>
      </bottom>
      <diagonal/>
    </border>
    <border>
      <left style="thick">
        <color theme="4" tint="0.39985351115451523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85351115451523"/>
      </left>
      <right style="thin">
        <color theme="4" tint="0.39994506668294322"/>
      </right>
      <top style="thin">
        <color theme="4" tint="0.39994506668294322"/>
      </top>
      <bottom style="thick">
        <color theme="4" tint="0.39985351115451523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853511154515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ck">
        <color theme="4" tint="0.39985351115451523"/>
      </bottom>
      <diagonal/>
    </border>
    <border>
      <left style="thin">
        <color theme="4" tint="0.39994506668294322"/>
      </left>
      <right style="thick">
        <color theme="4" tint="0.39985351115451523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85351115451523"/>
      </right>
      <top style="thin">
        <color theme="4" tint="0.39994506668294322"/>
      </top>
      <bottom style="thick">
        <color theme="4" tint="0.39985351115451523"/>
      </bottom>
      <diagonal/>
    </border>
    <border>
      <left style="thick">
        <color theme="0"/>
      </left>
      <right style="thick">
        <color theme="4" tint="0.39982299264503923"/>
      </right>
      <top style="thick">
        <color theme="4" tint="0.39988402966399123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82299264503923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85351115451523"/>
      </left>
      <right style="thin">
        <color theme="4" tint="0.39994506668294322"/>
      </right>
      <top style="thin">
        <color theme="4" tint="0.39994506668294322"/>
      </top>
      <bottom style="thick">
        <color theme="4" tint="0.39982299264503923"/>
      </bottom>
      <diagonal/>
    </border>
    <border>
      <left style="thin">
        <color theme="4" tint="0.39994506668294322"/>
      </left>
      <right style="thick">
        <color theme="4" tint="0.39982299264503923"/>
      </right>
      <top style="thin">
        <color theme="4" tint="0.39994506668294322"/>
      </top>
      <bottom style="thick">
        <color theme="4" tint="0.39982299264503923"/>
      </bottom>
      <diagonal/>
    </border>
    <border>
      <left style="thick">
        <color theme="4" tint="0.39985351115451523"/>
      </left>
      <right/>
      <top style="thick">
        <color theme="4" tint="0.39988402966399123"/>
      </top>
      <bottom/>
      <diagonal/>
    </border>
    <border>
      <left/>
      <right/>
      <top style="thick">
        <color theme="4" tint="0.39988402966399123"/>
      </top>
      <bottom/>
      <diagonal/>
    </border>
    <border>
      <left/>
      <right style="thick">
        <color theme="4" tint="0.39985351115451523"/>
      </right>
      <top style="thick">
        <color theme="4" tint="0.39988402966399123"/>
      </top>
      <bottom/>
      <diagonal/>
    </border>
    <border>
      <left style="thick">
        <color theme="0"/>
      </left>
      <right style="thick">
        <color theme="0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7" fillId="0" borderId="0" xfId="2"/>
    <xf numFmtId="0" fontId="0" fillId="0" borderId="1" xfId="0" applyBorder="1"/>
    <xf numFmtId="0" fontId="2" fillId="2" borderId="0" xfId="0" applyFont="1" applyFill="1"/>
    <xf numFmtId="165" fontId="2" fillId="2" borderId="0" xfId="0" applyNumberFormat="1" applyFont="1" applyFill="1"/>
    <xf numFmtId="0" fontId="2" fillId="2" borderId="0" xfId="0" quotePrefix="1" applyFont="1" applyFill="1" applyAlignment="1">
      <alignment horizontal="right"/>
    </xf>
    <xf numFmtId="0" fontId="0" fillId="0" borderId="2" xfId="0" applyBorder="1"/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>
      <alignment vertical="center"/>
    </xf>
    <xf numFmtId="0" fontId="7" fillId="0" borderId="0" xfId="2" applyAlignment="1">
      <alignment horizontal="right"/>
    </xf>
    <xf numFmtId="166" fontId="0" fillId="0" borderId="2" xfId="1" applyNumberFormat="1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14" fontId="0" fillId="4" borderId="3" xfId="0" applyNumberForma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0" fontId="0" fillId="4" borderId="3" xfId="0" applyNumberFormat="1" applyFill="1" applyBorder="1" applyAlignment="1">
      <alignment vertical="center"/>
    </xf>
    <xf numFmtId="0" fontId="4" fillId="5" borderId="2" xfId="0" applyFont="1" applyFill="1" applyBorder="1" applyAlignment="1">
      <alignment horizontal="center"/>
    </xf>
    <xf numFmtId="0" fontId="4" fillId="5" borderId="2" xfId="0" applyFont="1" applyFill="1" applyBorder="1"/>
    <xf numFmtId="0" fontId="4" fillId="5" borderId="6" xfId="0" applyFont="1" applyFill="1" applyBorder="1"/>
    <xf numFmtId="0" fontId="4" fillId="5" borderId="1" xfId="0" applyFont="1" applyFill="1" applyBorder="1"/>
    <xf numFmtId="0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center" wrapText="1"/>
    </xf>
    <xf numFmtId="164" fontId="0" fillId="6" borderId="1" xfId="0" applyNumberFormat="1" applyFill="1" applyBorder="1"/>
    <xf numFmtId="166" fontId="0" fillId="6" borderId="1" xfId="1" applyNumberFormat="1" applyFont="1" applyFill="1" applyBorder="1"/>
    <xf numFmtId="166" fontId="2" fillId="6" borderId="1" xfId="1" applyNumberFormat="1" applyFont="1" applyFill="1" applyBorder="1"/>
    <xf numFmtId="167" fontId="0" fillId="6" borderId="2" xfId="1" applyNumberFormat="1" applyFont="1" applyFill="1" applyBorder="1"/>
    <xf numFmtId="166" fontId="0" fillId="6" borderId="2" xfId="1" applyNumberFormat="1" applyFont="1" applyFill="1" applyBorder="1"/>
    <xf numFmtId="166" fontId="0" fillId="4" borderId="1" xfId="1" applyNumberFormat="1" applyFont="1" applyFill="1" applyBorder="1"/>
    <xf numFmtId="0" fontId="3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vertical="center" wrapText="1"/>
    </xf>
    <xf numFmtId="0" fontId="0" fillId="4" borderId="1" xfId="0" applyFill="1" applyBorder="1"/>
    <xf numFmtId="4" fontId="0" fillId="4" borderId="1" xfId="0" applyNumberFormat="1" applyFill="1" applyBorder="1"/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4" fontId="0" fillId="3" borderId="1" xfId="0" applyNumberFormat="1" applyFill="1" applyBorder="1"/>
    <xf numFmtId="0" fontId="0" fillId="0" borderId="1" xfId="0" applyFill="1" applyBorder="1"/>
    <xf numFmtId="0" fontId="2" fillId="2" borderId="0" xfId="0" applyFont="1" applyFill="1" applyAlignment="1">
      <alignment horizontal="right"/>
    </xf>
    <xf numFmtId="0" fontId="8" fillId="0" borderId="0" xfId="0" applyFont="1" applyAlignment="1">
      <alignment horizontal="left"/>
    </xf>
    <xf numFmtId="0" fontId="4" fillId="5" borderId="7" xfId="0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6" borderId="14" xfId="0" applyNumberFormat="1" applyFill="1" applyBorder="1"/>
    <xf numFmtId="0" fontId="0" fillId="0" borderId="11" xfId="0" applyFill="1" applyBorder="1"/>
    <xf numFmtId="164" fontId="0" fillId="6" borderId="15" xfId="0" applyNumberFormat="1" applyFill="1" applyBorder="1"/>
    <xf numFmtId="0" fontId="4" fillId="5" borderId="16" xfId="0" applyFont="1" applyFill="1" applyBorder="1" applyAlignment="1">
      <alignment horizontal="right" vertical="center" wrapText="1"/>
    </xf>
    <xf numFmtId="164" fontId="0" fillId="6" borderId="9" xfId="0" applyNumberFormat="1" applyFill="1" applyBorder="1"/>
    <xf numFmtId="164" fontId="0" fillId="6" borderId="17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5" fillId="5" borderId="23" xfId="0" applyFont="1" applyFill="1" applyBorder="1" applyAlignment="1">
      <alignment horizontal="right" vertical="center" wrapText="1"/>
    </xf>
    <xf numFmtId="0" fontId="10" fillId="0" borderId="2" xfId="0" applyFont="1" applyFill="1" applyBorder="1"/>
    <xf numFmtId="0" fontId="11" fillId="0" borderId="2" xfId="0" applyFont="1" applyFill="1" applyBorder="1"/>
    <xf numFmtId="0" fontId="0" fillId="0" borderId="0" xfId="0" applyAlignment="1">
      <alignment horizontal="right"/>
    </xf>
    <xf numFmtId="9" fontId="0" fillId="4" borderId="3" xfId="3" applyFont="1" applyFill="1" applyBorder="1" applyAlignment="1">
      <alignment horizontal="center" vertical="center"/>
    </xf>
    <xf numFmtId="0" fontId="0" fillId="4" borderId="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Komma" xfId="1" builtinId="3"/>
    <cellStyle name="Prozent" xfId="3" builtinId="5"/>
    <cellStyle name="Standard" xfId="0" builtinId="0"/>
    <cellStyle name="Überschrift" xfId="2" builtinId="1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0FFF0"/>
      <color rgb="FFE6FFE6"/>
      <color rgb="FFDCFFDC"/>
      <color rgb="FFFAFAFF"/>
      <color rgb="FFF0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Verkäufe!$A$1</c:f>
          <c:strCache>
            <c:ptCount val="1"/>
            <c:pt idx="0">
              <c:v>Verkaufsentwicklung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Verkäufe!$A$4</c:f>
              <c:strCache>
                <c:ptCount val="1"/>
                <c:pt idx="0">
                  <c:v>Mountainbike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8575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Verkäufe!$B$3:$H$3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Verkäufe!$B$4:$H$4</c:f>
              <c:numCache>
                <c:formatCode>General</c:formatCode>
                <c:ptCount val="7"/>
                <c:pt idx="0">
                  <c:v>138</c:v>
                </c:pt>
                <c:pt idx="1">
                  <c:v>175</c:v>
                </c:pt>
                <c:pt idx="2">
                  <c:v>156</c:v>
                </c:pt>
                <c:pt idx="3">
                  <c:v>152</c:v>
                </c:pt>
                <c:pt idx="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6-4C67-998B-EC66F2388CBB}"/>
            </c:ext>
          </c:extLst>
        </c:ser>
        <c:ser>
          <c:idx val="3"/>
          <c:order val="3"/>
          <c:tx>
            <c:strRef>
              <c:f>Verkäufe!$A$7</c:f>
              <c:strCache>
                <c:ptCount val="1"/>
                <c:pt idx="0">
                  <c:v>E-Bike 25 km/h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trendline>
            <c:spPr>
              <a:ln w="28575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Verkäufe!$B$3:$H$3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Verkäufe!$B$7:$H$7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42</c:v>
                </c:pt>
                <c:pt idx="3">
                  <c:v>84</c:v>
                </c:pt>
                <c:pt idx="4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6-4C67-998B-EC66F2388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5412495"/>
        <c:axId val="15867574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Verkäufe!$A$5</c15:sqref>
                        </c15:formulaRef>
                      </c:ext>
                    </c:extLst>
                    <c:strCache>
                      <c:ptCount val="1"/>
                      <c:pt idx="0">
                        <c:v>Citybike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Verkäufe!$B$5:$H$5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82</c:v>
                      </c:pt>
                      <c:pt idx="1">
                        <c:v>75</c:v>
                      </c:pt>
                      <c:pt idx="2">
                        <c:v>68</c:v>
                      </c:pt>
                      <c:pt idx="3">
                        <c:v>73</c:v>
                      </c:pt>
                      <c:pt idx="4">
                        <c:v>69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9B6-4C67-998B-EC66F2388CB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Verkäufe!$A$6</c15:sqref>
                        </c15:formulaRef>
                      </c:ext>
                    </c:extLst>
                    <c:strCache>
                      <c:ptCount val="1"/>
                      <c:pt idx="0">
                        <c:v>Kindervelos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Verkäufe!$B$6:$H$6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34</c:v>
                      </c:pt>
                      <c:pt idx="1">
                        <c:v>41</c:v>
                      </c:pt>
                      <c:pt idx="2">
                        <c:v>52</c:v>
                      </c:pt>
                      <c:pt idx="3">
                        <c:v>65</c:v>
                      </c:pt>
                      <c:pt idx="4">
                        <c:v>78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9B6-4C67-998B-EC66F2388CB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Verkäufe!$A$8</c15:sqref>
                        </c15:formulaRef>
                      </c:ext>
                    </c:extLst>
                    <c:strCache>
                      <c:ptCount val="1"/>
                      <c:pt idx="0">
                        <c:v>E-Bike 40 km/h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Verkäufe!$B$8:$H$8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3</c:v>
                      </c:pt>
                      <c:pt idx="2">
                        <c:v>7</c:v>
                      </c:pt>
                      <c:pt idx="3">
                        <c:v>26</c:v>
                      </c:pt>
                      <c:pt idx="4">
                        <c:v>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9B6-4C67-998B-EC66F2388CBB}"/>
                  </c:ext>
                </c:extLst>
              </c15:ser>
            </c15:filteredBarSeries>
          </c:ext>
        </c:extLst>
      </c:barChart>
      <c:catAx>
        <c:axId val="153541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6757455"/>
        <c:crosses val="autoZero"/>
        <c:auto val="1"/>
        <c:lblAlgn val="ctr"/>
        <c:lblOffset val="100"/>
        <c:noMultiLvlLbl val="0"/>
      </c:catAx>
      <c:valAx>
        <c:axId val="158675745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Anzahl verkaufte Bikes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5412495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Verkäufe!$A$1</c:f>
          <c:strCache>
            <c:ptCount val="1"/>
            <c:pt idx="0">
              <c:v>Verkaufsentwicklung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Verkäufe!$A$4</c:f>
              <c:strCache>
                <c:ptCount val="1"/>
                <c:pt idx="0">
                  <c:v>Mountainbike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28575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Verkäufe!$B$3:$H$3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Verkäufe!$B$4:$H$4</c:f>
              <c:numCache>
                <c:formatCode>General</c:formatCode>
                <c:ptCount val="7"/>
                <c:pt idx="0">
                  <c:v>138</c:v>
                </c:pt>
                <c:pt idx="1">
                  <c:v>175</c:v>
                </c:pt>
                <c:pt idx="2">
                  <c:v>156</c:v>
                </c:pt>
                <c:pt idx="3">
                  <c:v>152</c:v>
                </c:pt>
                <c:pt idx="4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81-44A9-BB19-E822BCD92A4F}"/>
            </c:ext>
          </c:extLst>
        </c:ser>
        <c:ser>
          <c:idx val="3"/>
          <c:order val="3"/>
          <c:tx>
            <c:strRef>
              <c:f>Verkäufe!$A$7</c:f>
              <c:strCache>
                <c:ptCount val="1"/>
                <c:pt idx="0">
                  <c:v>E-Bike 25 km/h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28575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Verkäufe!$B$3:$H$3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Verkäufe!$B$7:$H$7</c:f>
              <c:numCache>
                <c:formatCode>General</c:formatCode>
                <c:ptCount val="7"/>
                <c:pt idx="0">
                  <c:v>0</c:v>
                </c:pt>
                <c:pt idx="1">
                  <c:v>12</c:v>
                </c:pt>
                <c:pt idx="2">
                  <c:v>42</c:v>
                </c:pt>
                <c:pt idx="3">
                  <c:v>84</c:v>
                </c:pt>
                <c:pt idx="4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81-44A9-BB19-E822BCD92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5412495"/>
        <c:axId val="1586757455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Verkäufe!$A$5</c15:sqref>
                        </c15:formulaRef>
                      </c:ext>
                    </c:extLst>
                    <c:strCache>
                      <c:ptCount val="1"/>
                      <c:pt idx="0">
                        <c:v>Citybike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Verkäufe!$B$5:$H$5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82</c:v>
                      </c:pt>
                      <c:pt idx="1">
                        <c:v>75</c:v>
                      </c:pt>
                      <c:pt idx="2">
                        <c:v>68</c:v>
                      </c:pt>
                      <c:pt idx="3">
                        <c:v>73</c:v>
                      </c:pt>
                      <c:pt idx="4">
                        <c:v>69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4681-44A9-BB19-E822BCD92A4F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Verkäufe!$A$6</c15:sqref>
                        </c15:formulaRef>
                      </c:ext>
                    </c:extLst>
                    <c:strCache>
                      <c:ptCount val="1"/>
                      <c:pt idx="0">
                        <c:v>Kindervelos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Verkäufe!$B$6:$H$6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34</c:v>
                      </c:pt>
                      <c:pt idx="1">
                        <c:v>41</c:v>
                      </c:pt>
                      <c:pt idx="2">
                        <c:v>52</c:v>
                      </c:pt>
                      <c:pt idx="3">
                        <c:v>65</c:v>
                      </c:pt>
                      <c:pt idx="4">
                        <c:v>78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81-44A9-BB19-E822BCD92A4F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Verkäufe!$A$8</c15:sqref>
                        </c15:formulaRef>
                      </c:ext>
                    </c:extLst>
                    <c:strCache>
                      <c:ptCount val="1"/>
                      <c:pt idx="0">
                        <c:v>E-Bike 40 km/h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2014</c:v>
                      </c:pt>
                      <c:pt idx="1">
                        <c:v>2015</c:v>
                      </c:pt>
                      <c:pt idx="2">
                        <c:v>2016</c:v>
                      </c:pt>
                      <c:pt idx="3">
                        <c:v>2017</c:v>
                      </c:pt>
                      <c:pt idx="4">
                        <c:v>2018</c:v>
                      </c:pt>
                      <c:pt idx="5">
                        <c:v>2019</c:v>
                      </c:pt>
                      <c:pt idx="6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Verkäufe!$B$8:$H$8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3</c:v>
                      </c:pt>
                      <c:pt idx="2">
                        <c:v>7</c:v>
                      </c:pt>
                      <c:pt idx="3">
                        <c:v>26</c:v>
                      </c:pt>
                      <c:pt idx="4">
                        <c:v>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681-44A9-BB19-E822BCD92A4F}"/>
                  </c:ext>
                </c:extLst>
              </c15:ser>
            </c15:filteredLineSeries>
          </c:ext>
        </c:extLst>
      </c:lineChart>
      <c:catAx>
        <c:axId val="153541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6757455"/>
        <c:crosses val="autoZero"/>
        <c:auto val="1"/>
        <c:lblAlgn val="ctr"/>
        <c:lblOffset val="100"/>
        <c:noMultiLvlLbl val="0"/>
      </c:catAx>
      <c:valAx>
        <c:axId val="158675745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Anzahl verkaufte Bikes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5412495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1"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1084762</xdr:colOff>
      <xdr:row>0</xdr:row>
      <xdr:rowOff>695402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1348A4A1-D3FC-47DF-9FCB-081E5496A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0"/>
          <a:ext cx="1080000" cy="6954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2</xdr:row>
      <xdr:rowOff>52464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6795C6-C8F4-4463-B1CE-43AA535C1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0000" cy="6954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1701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4F0092-301C-4328-9156-F1FF811DB4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17012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20DA7B1-C022-40EF-9E8F-BB3CD75FB0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0"/>
  <sheetViews>
    <sheetView tabSelected="1" workbookViewId="0">
      <pane ySplit="3" topLeftCell="A227" activePane="bottomLeft" state="frozen"/>
      <selection pane="bottomLeft" activeCell="E227" sqref="E227"/>
    </sheetView>
  </sheetViews>
  <sheetFormatPr baseColWidth="10" defaultRowHeight="15" x14ac:dyDescent="0.25"/>
  <cols>
    <col min="1" max="1" width="9.5703125" style="20" customWidth="1"/>
    <col min="2" max="2" width="18" bestFit="1" customWidth="1"/>
    <col min="3" max="3" width="18.85546875" customWidth="1"/>
    <col min="4" max="4" width="30" customWidth="1"/>
    <col min="5" max="5" width="8.5703125" customWidth="1"/>
    <col min="6" max="6" width="13.85546875" customWidth="1"/>
    <col min="8" max="8" width="16.42578125" customWidth="1"/>
    <col min="9" max="9" width="14.5703125" customWidth="1"/>
  </cols>
  <sheetData>
    <row r="1" spans="1:9" ht="57.95" customHeight="1" x14ac:dyDescent="0.55000000000000004">
      <c r="F1" s="18" t="s">
        <v>491</v>
      </c>
    </row>
    <row r="3" spans="1:9" x14ac:dyDescent="0.25">
      <c r="A3" s="29" t="s">
        <v>492</v>
      </c>
      <c r="B3" s="30" t="s">
        <v>111</v>
      </c>
      <c r="C3" s="30" t="s">
        <v>112</v>
      </c>
      <c r="D3" s="30" t="s">
        <v>23</v>
      </c>
      <c r="E3" s="29" t="s">
        <v>24</v>
      </c>
      <c r="F3" s="29" t="s">
        <v>22</v>
      </c>
      <c r="H3" s="31" t="s">
        <v>500</v>
      </c>
      <c r="I3" s="39">
        <f>MAX(F4:F250)</f>
        <v>12999</v>
      </c>
    </row>
    <row r="4" spans="1:9" x14ac:dyDescent="0.25">
      <c r="A4" s="21">
        <v>265289</v>
      </c>
      <c r="B4" s="7" t="s">
        <v>113</v>
      </c>
      <c r="C4" s="7" t="s">
        <v>63</v>
      </c>
      <c r="D4" s="8" t="s">
        <v>191</v>
      </c>
      <c r="E4" s="38">
        <v>14.12</v>
      </c>
      <c r="F4" s="19">
        <v>899</v>
      </c>
    </row>
    <row r="5" spans="1:9" x14ac:dyDescent="0.25">
      <c r="A5" s="21">
        <v>265349</v>
      </c>
      <c r="B5" s="7" t="s">
        <v>114</v>
      </c>
      <c r="C5" s="7" t="s">
        <v>133</v>
      </c>
      <c r="D5" s="8" t="s">
        <v>211</v>
      </c>
      <c r="E5" s="38">
        <v>8.25</v>
      </c>
      <c r="F5" s="19">
        <v>3499</v>
      </c>
    </row>
    <row r="6" spans="1:9" x14ac:dyDescent="0.25">
      <c r="A6" s="21">
        <v>265398</v>
      </c>
      <c r="B6" s="7" t="s">
        <v>116</v>
      </c>
      <c r="C6" s="7" t="s">
        <v>143</v>
      </c>
      <c r="D6" s="8" t="s">
        <v>96</v>
      </c>
      <c r="E6" s="38">
        <v>8.5</v>
      </c>
      <c r="F6" s="19">
        <v>1999</v>
      </c>
    </row>
    <row r="7" spans="1:9" x14ac:dyDescent="0.25">
      <c r="A7" s="21">
        <v>265371</v>
      </c>
      <c r="B7" s="7" t="s">
        <v>115</v>
      </c>
      <c r="C7" s="7" t="s">
        <v>136</v>
      </c>
      <c r="D7" s="8" t="s">
        <v>220</v>
      </c>
      <c r="E7" s="38">
        <v>8.5500000000000007</v>
      </c>
      <c r="F7" s="19">
        <v>4299</v>
      </c>
    </row>
    <row r="8" spans="1:9" x14ac:dyDescent="0.25">
      <c r="A8" s="21">
        <v>265436</v>
      </c>
      <c r="B8" s="7" t="s">
        <v>117</v>
      </c>
      <c r="C8" s="7" t="s">
        <v>151</v>
      </c>
      <c r="D8" s="8" t="s">
        <v>243</v>
      </c>
      <c r="E8" s="38">
        <v>25.75</v>
      </c>
      <c r="F8" s="19">
        <v>3399</v>
      </c>
    </row>
    <row r="9" spans="1:9" x14ac:dyDescent="0.25">
      <c r="A9" s="21">
        <v>265368</v>
      </c>
      <c r="B9" s="7" t="s">
        <v>114</v>
      </c>
      <c r="C9" s="7" t="s">
        <v>135</v>
      </c>
      <c r="D9" s="8" t="s">
        <v>89</v>
      </c>
      <c r="E9" s="38">
        <v>10.1</v>
      </c>
      <c r="F9" s="19">
        <v>1399</v>
      </c>
    </row>
    <row r="10" spans="1:9" x14ac:dyDescent="0.25">
      <c r="A10" s="21">
        <v>265365</v>
      </c>
      <c r="B10" s="7" t="s">
        <v>114</v>
      </c>
      <c r="C10" s="7" t="s">
        <v>134</v>
      </c>
      <c r="D10" s="8" t="s">
        <v>87</v>
      </c>
      <c r="E10" s="38">
        <v>10.3</v>
      </c>
      <c r="F10" s="19">
        <v>899</v>
      </c>
    </row>
    <row r="11" spans="1:9" x14ac:dyDescent="0.25">
      <c r="A11" s="21">
        <v>265417</v>
      </c>
      <c r="B11" s="7" t="s">
        <v>117</v>
      </c>
      <c r="C11" s="7" t="s">
        <v>148</v>
      </c>
      <c r="D11" s="8" t="s">
        <v>165</v>
      </c>
      <c r="E11" s="38">
        <v>20.9</v>
      </c>
      <c r="F11" s="19">
        <v>3399</v>
      </c>
    </row>
    <row r="12" spans="1:9" x14ac:dyDescent="0.25">
      <c r="A12" s="21">
        <v>265509</v>
      </c>
      <c r="B12" s="7" t="s">
        <v>119</v>
      </c>
      <c r="C12" s="7" t="s">
        <v>120</v>
      </c>
      <c r="D12" s="8" t="s">
        <v>287</v>
      </c>
      <c r="E12" s="38">
        <v>9.1999999999999993</v>
      </c>
      <c r="F12" s="19">
        <v>299</v>
      </c>
    </row>
    <row r="13" spans="1:9" x14ac:dyDescent="0.25">
      <c r="A13" s="21">
        <v>265275</v>
      </c>
      <c r="B13" s="7" t="s">
        <v>113</v>
      </c>
      <c r="C13" s="7" t="s">
        <v>63</v>
      </c>
      <c r="D13" s="8" t="s">
        <v>63</v>
      </c>
      <c r="E13" s="38">
        <v>12.8</v>
      </c>
      <c r="F13" s="19">
        <v>1599</v>
      </c>
    </row>
    <row r="14" spans="1:9" x14ac:dyDescent="0.25">
      <c r="A14" s="21">
        <v>265469</v>
      </c>
      <c r="B14" s="7" t="s">
        <v>118</v>
      </c>
      <c r="C14" s="7" t="s">
        <v>21</v>
      </c>
      <c r="D14" s="8" t="s">
        <v>19</v>
      </c>
      <c r="E14" s="38">
        <v>12.96</v>
      </c>
      <c r="F14" s="19">
        <v>1399</v>
      </c>
    </row>
    <row r="15" spans="1:9" x14ac:dyDescent="0.25">
      <c r="A15" s="21">
        <v>265334</v>
      </c>
      <c r="B15" s="7" t="s">
        <v>114</v>
      </c>
      <c r="C15" s="7" t="s">
        <v>132</v>
      </c>
      <c r="D15" s="8" t="s">
        <v>208</v>
      </c>
      <c r="E15" s="38">
        <v>8.25</v>
      </c>
      <c r="F15" s="19">
        <v>3999</v>
      </c>
    </row>
    <row r="16" spans="1:9" x14ac:dyDescent="0.25">
      <c r="A16" s="21">
        <v>265385</v>
      </c>
      <c r="B16" s="7" t="s">
        <v>116</v>
      </c>
      <c r="C16" s="7" t="s">
        <v>139</v>
      </c>
      <c r="D16" s="8" t="s">
        <v>231</v>
      </c>
      <c r="E16" s="38">
        <v>13.5</v>
      </c>
      <c r="F16" s="19">
        <v>2399</v>
      </c>
    </row>
    <row r="17" spans="1:6" x14ac:dyDescent="0.25">
      <c r="A17" s="21">
        <v>265443</v>
      </c>
      <c r="B17" s="7" t="s">
        <v>117</v>
      </c>
      <c r="C17" s="7" t="s">
        <v>151</v>
      </c>
      <c r="D17" s="8" t="s">
        <v>250</v>
      </c>
      <c r="E17" s="38">
        <v>24.9</v>
      </c>
      <c r="F17" s="19">
        <v>2499</v>
      </c>
    </row>
    <row r="18" spans="1:6" x14ac:dyDescent="0.25">
      <c r="A18" s="21">
        <v>265295</v>
      </c>
      <c r="B18" s="7" t="s">
        <v>113</v>
      </c>
      <c r="C18" s="7" t="s">
        <v>63</v>
      </c>
      <c r="D18" s="8" t="s">
        <v>68</v>
      </c>
      <c r="E18" s="38">
        <v>14.5</v>
      </c>
      <c r="F18" s="19">
        <v>599</v>
      </c>
    </row>
    <row r="19" spans="1:6" x14ac:dyDescent="0.25">
      <c r="A19" s="21">
        <v>265477</v>
      </c>
      <c r="B19" s="7" t="s">
        <v>119</v>
      </c>
      <c r="C19" s="7" t="s">
        <v>120</v>
      </c>
      <c r="D19" s="8" t="s">
        <v>268</v>
      </c>
      <c r="E19" s="38">
        <v>13.5</v>
      </c>
      <c r="F19" s="19">
        <v>499</v>
      </c>
    </row>
    <row r="20" spans="1:6" x14ac:dyDescent="0.25">
      <c r="A20" s="21">
        <v>265419</v>
      </c>
      <c r="B20" s="7" t="s">
        <v>117</v>
      </c>
      <c r="C20" s="7" t="s">
        <v>103</v>
      </c>
      <c r="D20" s="8" t="s">
        <v>166</v>
      </c>
      <c r="E20" s="38">
        <v>20.5</v>
      </c>
      <c r="F20" s="19">
        <v>4599</v>
      </c>
    </row>
    <row r="21" spans="1:6" x14ac:dyDescent="0.25">
      <c r="A21" s="21">
        <v>265512</v>
      </c>
      <c r="B21" s="7" t="s">
        <v>119</v>
      </c>
      <c r="C21" s="7" t="s">
        <v>120</v>
      </c>
      <c r="D21" s="8" t="s">
        <v>290</v>
      </c>
      <c r="E21" s="38">
        <v>7.9</v>
      </c>
      <c r="F21" s="19">
        <v>279</v>
      </c>
    </row>
    <row r="22" spans="1:6" x14ac:dyDescent="0.25">
      <c r="A22" s="21">
        <v>265201</v>
      </c>
      <c r="B22" s="7" t="s">
        <v>113</v>
      </c>
      <c r="C22" s="7" t="s">
        <v>121</v>
      </c>
      <c r="D22" s="8" t="s">
        <v>0</v>
      </c>
      <c r="E22" s="38">
        <v>8.6999999999999993</v>
      </c>
      <c r="F22" s="19">
        <v>9499</v>
      </c>
    </row>
    <row r="23" spans="1:6" x14ac:dyDescent="0.25">
      <c r="A23" s="21">
        <v>265510</v>
      </c>
      <c r="B23" s="7" t="s">
        <v>119</v>
      </c>
      <c r="C23" s="7" t="s">
        <v>120</v>
      </c>
      <c r="D23" s="8" t="s">
        <v>288</v>
      </c>
      <c r="E23" s="38">
        <v>8.9</v>
      </c>
      <c r="F23" s="19">
        <v>299</v>
      </c>
    </row>
    <row r="24" spans="1:6" x14ac:dyDescent="0.25">
      <c r="A24" s="21">
        <v>265261</v>
      </c>
      <c r="B24" s="7" t="s">
        <v>113</v>
      </c>
      <c r="C24" s="7" t="s">
        <v>126</v>
      </c>
      <c r="D24" s="8" t="s">
        <v>52</v>
      </c>
      <c r="E24" s="38">
        <v>13.2</v>
      </c>
      <c r="F24" s="19">
        <v>4999</v>
      </c>
    </row>
    <row r="25" spans="1:6" x14ac:dyDescent="0.25">
      <c r="A25" s="21">
        <v>265424</v>
      </c>
      <c r="B25" s="7" t="s">
        <v>117</v>
      </c>
      <c r="C25" s="7" t="s">
        <v>149</v>
      </c>
      <c r="D25" s="8" t="s">
        <v>171</v>
      </c>
      <c r="E25" s="38">
        <v>21.1</v>
      </c>
      <c r="F25" s="19">
        <v>3399</v>
      </c>
    </row>
    <row r="26" spans="1:6" x14ac:dyDescent="0.25">
      <c r="A26" s="21">
        <v>265471</v>
      </c>
      <c r="B26" s="7" t="s">
        <v>118</v>
      </c>
      <c r="C26" s="7" t="s">
        <v>21</v>
      </c>
      <c r="D26" s="8" t="s">
        <v>20</v>
      </c>
      <c r="E26" s="38">
        <v>13.59</v>
      </c>
      <c r="F26" s="19">
        <v>949</v>
      </c>
    </row>
    <row r="27" spans="1:6" x14ac:dyDescent="0.25">
      <c r="A27" s="21">
        <v>265270</v>
      </c>
      <c r="B27" s="7" t="s">
        <v>113</v>
      </c>
      <c r="C27" s="7" t="s">
        <v>128</v>
      </c>
      <c r="D27" s="8" t="s">
        <v>59</v>
      </c>
      <c r="E27" s="38">
        <v>16.600000000000001</v>
      </c>
      <c r="F27" s="19">
        <v>3299</v>
      </c>
    </row>
    <row r="28" spans="1:6" x14ac:dyDescent="0.25">
      <c r="A28" s="21">
        <v>265464</v>
      </c>
      <c r="B28" s="7" t="s">
        <v>118</v>
      </c>
      <c r="C28" s="7" t="s">
        <v>154</v>
      </c>
      <c r="D28" s="8" t="s">
        <v>259</v>
      </c>
      <c r="E28" s="38">
        <v>17.899999999999999</v>
      </c>
      <c r="F28" s="19">
        <v>849</v>
      </c>
    </row>
    <row r="29" spans="1:6" x14ac:dyDescent="0.25">
      <c r="A29" s="21">
        <v>265268</v>
      </c>
      <c r="B29" s="7" t="s">
        <v>113</v>
      </c>
      <c r="C29" s="7" t="s">
        <v>127</v>
      </c>
      <c r="D29" s="8" t="s">
        <v>57</v>
      </c>
      <c r="E29" s="38">
        <v>17.3</v>
      </c>
      <c r="F29" s="19">
        <v>4799</v>
      </c>
    </row>
    <row r="30" spans="1:6" x14ac:dyDescent="0.25">
      <c r="A30" s="21">
        <v>265469</v>
      </c>
      <c r="B30" s="7" t="s">
        <v>118</v>
      </c>
      <c r="C30" s="7" t="s">
        <v>21</v>
      </c>
      <c r="D30" s="8" t="s">
        <v>19</v>
      </c>
      <c r="E30" s="38">
        <v>12.96</v>
      </c>
      <c r="F30" s="19">
        <v>1399</v>
      </c>
    </row>
    <row r="31" spans="1:6" x14ac:dyDescent="0.25">
      <c r="A31" s="21">
        <v>265375</v>
      </c>
      <c r="B31" s="7" t="s">
        <v>115</v>
      </c>
      <c r="C31" s="7" t="s">
        <v>137</v>
      </c>
      <c r="D31" s="8" t="s">
        <v>7</v>
      </c>
      <c r="E31" s="38">
        <v>8.1</v>
      </c>
      <c r="F31" s="19">
        <v>4299</v>
      </c>
    </row>
    <row r="32" spans="1:6" x14ac:dyDescent="0.25">
      <c r="A32" s="21">
        <v>265441</v>
      </c>
      <c r="B32" s="7" t="s">
        <v>117</v>
      </c>
      <c r="C32" s="7" t="s">
        <v>151</v>
      </c>
      <c r="D32" s="8" t="s">
        <v>248</v>
      </c>
      <c r="E32" s="38">
        <v>25</v>
      </c>
      <c r="F32" s="19">
        <v>2899</v>
      </c>
    </row>
    <row r="33" spans="1:6" x14ac:dyDescent="0.25">
      <c r="A33" s="21">
        <v>265296</v>
      </c>
      <c r="B33" s="7" t="s">
        <v>113</v>
      </c>
      <c r="C33" s="7" t="s">
        <v>63</v>
      </c>
      <c r="D33" s="8" t="s">
        <v>69</v>
      </c>
      <c r="E33" s="38">
        <v>14.5</v>
      </c>
      <c r="F33" s="19">
        <v>599</v>
      </c>
    </row>
    <row r="34" spans="1:6" x14ac:dyDescent="0.25">
      <c r="A34" s="21">
        <v>265508</v>
      </c>
      <c r="B34" s="7" t="s">
        <v>119</v>
      </c>
      <c r="C34" s="7" t="s">
        <v>120</v>
      </c>
      <c r="D34" s="8" t="s">
        <v>286</v>
      </c>
      <c r="E34" s="38">
        <v>11.5</v>
      </c>
      <c r="F34" s="19">
        <v>369</v>
      </c>
    </row>
    <row r="35" spans="1:6" x14ac:dyDescent="0.25">
      <c r="A35" s="21">
        <v>265238</v>
      </c>
      <c r="B35" s="7" t="s">
        <v>113</v>
      </c>
      <c r="C35" s="7" t="s">
        <v>32</v>
      </c>
      <c r="D35" s="8" t="s">
        <v>32</v>
      </c>
      <c r="E35" s="38">
        <v>12.2</v>
      </c>
      <c r="F35" s="19">
        <v>5699</v>
      </c>
    </row>
    <row r="36" spans="1:6" x14ac:dyDescent="0.25">
      <c r="A36" s="21">
        <v>265230</v>
      </c>
      <c r="B36" s="7" t="s">
        <v>113</v>
      </c>
      <c r="C36" s="7" t="s">
        <v>155</v>
      </c>
      <c r="D36" s="8" t="s">
        <v>28</v>
      </c>
      <c r="E36" s="38">
        <v>10.5</v>
      </c>
      <c r="F36" s="19">
        <v>5399</v>
      </c>
    </row>
    <row r="37" spans="1:6" x14ac:dyDescent="0.25">
      <c r="A37" s="21">
        <v>265445</v>
      </c>
      <c r="B37" s="7" t="s">
        <v>117</v>
      </c>
      <c r="C37" s="7" t="s">
        <v>151</v>
      </c>
      <c r="D37" s="8" t="s">
        <v>252</v>
      </c>
      <c r="E37" s="38">
        <v>25.1</v>
      </c>
      <c r="F37" s="19">
        <v>2499</v>
      </c>
    </row>
    <row r="38" spans="1:6" x14ac:dyDescent="0.25">
      <c r="A38" s="21">
        <v>265254</v>
      </c>
      <c r="B38" s="7" t="s">
        <v>113</v>
      </c>
      <c r="C38" s="7" t="s">
        <v>125</v>
      </c>
      <c r="D38" s="8" t="s">
        <v>45</v>
      </c>
      <c r="E38" s="38">
        <v>12.4</v>
      </c>
      <c r="F38" s="19">
        <v>7999</v>
      </c>
    </row>
    <row r="39" spans="1:6" x14ac:dyDescent="0.25">
      <c r="A39" s="21">
        <v>265336</v>
      </c>
      <c r="B39" s="7" t="s">
        <v>114</v>
      </c>
      <c r="C39" s="7" t="s">
        <v>132</v>
      </c>
      <c r="D39" s="8" t="s">
        <v>79</v>
      </c>
      <c r="E39" s="38">
        <v>7.8</v>
      </c>
      <c r="F39" s="19">
        <v>3199</v>
      </c>
    </row>
    <row r="40" spans="1:6" x14ac:dyDescent="0.25">
      <c r="A40" s="21">
        <v>265333</v>
      </c>
      <c r="B40" s="7" t="s">
        <v>114</v>
      </c>
      <c r="C40" s="7" t="s">
        <v>132</v>
      </c>
      <c r="D40" s="8" t="s">
        <v>207</v>
      </c>
      <c r="E40" s="38">
        <v>7.55</v>
      </c>
      <c r="F40" s="19">
        <v>4499</v>
      </c>
    </row>
    <row r="41" spans="1:6" x14ac:dyDescent="0.25">
      <c r="A41" s="21">
        <v>265387</v>
      </c>
      <c r="B41" s="7" t="s">
        <v>116</v>
      </c>
      <c r="C41" s="7" t="s">
        <v>141</v>
      </c>
      <c r="D41" s="8" t="s">
        <v>232</v>
      </c>
      <c r="E41" s="38">
        <v>12.8</v>
      </c>
      <c r="F41" s="19">
        <v>5599</v>
      </c>
    </row>
    <row r="42" spans="1:6" x14ac:dyDescent="0.25">
      <c r="A42" s="21">
        <v>265384</v>
      </c>
      <c r="B42" s="7" t="s">
        <v>116</v>
      </c>
      <c r="C42" s="7" t="s">
        <v>139</v>
      </c>
      <c r="D42" s="8" t="s">
        <v>230</v>
      </c>
      <c r="E42" s="38">
        <v>13</v>
      </c>
      <c r="F42" s="19">
        <v>3299</v>
      </c>
    </row>
    <row r="43" spans="1:6" x14ac:dyDescent="0.25">
      <c r="A43" s="21">
        <v>265232</v>
      </c>
      <c r="B43" s="7" t="s">
        <v>113</v>
      </c>
      <c r="C43" s="7" t="s">
        <v>155</v>
      </c>
      <c r="D43" s="8" t="s">
        <v>3</v>
      </c>
      <c r="E43" s="38">
        <v>12.4</v>
      </c>
      <c r="F43" s="19">
        <v>3599</v>
      </c>
    </row>
    <row r="44" spans="1:6" x14ac:dyDescent="0.25">
      <c r="A44" s="21">
        <v>265240</v>
      </c>
      <c r="B44" s="7" t="s">
        <v>113</v>
      </c>
      <c r="C44" s="7" t="s">
        <v>32</v>
      </c>
      <c r="D44" s="8" t="s">
        <v>34</v>
      </c>
      <c r="E44" s="38">
        <v>12.7</v>
      </c>
      <c r="F44" s="19">
        <v>4499</v>
      </c>
    </row>
    <row r="45" spans="1:6" x14ac:dyDescent="0.25">
      <c r="A45" s="21">
        <v>265431</v>
      </c>
      <c r="B45" s="7" t="s">
        <v>117</v>
      </c>
      <c r="C45" s="7" t="s">
        <v>150</v>
      </c>
      <c r="D45" s="8" t="s">
        <v>11</v>
      </c>
      <c r="E45" s="38">
        <v>23.7</v>
      </c>
      <c r="F45" s="19">
        <v>4299</v>
      </c>
    </row>
    <row r="46" spans="1:6" x14ac:dyDescent="0.25">
      <c r="A46" s="21">
        <v>265220</v>
      </c>
      <c r="B46" s="7" t="s">
        <v>113</v>
      </c>
      <c r="C46" s="7" t="s">
        <v>121</v>
      </c>
      <c r="D46" s="8" t="s">
        <v>180</v>
      </c>
      <c r="E46" s="38">
        <v>12.7</v>
      </c>
      <c r="F46" s="19">
        <v>1499</v>
      </c>
    </row>
    <row r="47" spans="1:6" x14ac:dyDescent="0.25">
      <c r="A47" s="21">
        <v>265414</v>
      </c>
      <c r="B47" s="7" t="s">
        <v>117</v>
      </c>
      <c r="C47" s="7" t="s">
        <v>147</v>
      </c>
      <c r="D47" s="8" t="s">
        <v>102</v>
      </c>
      <c r="E47" s="38">
        <v>21</v>
      </c>
      <c r="F47" s="19">
        <v>3399</v>
      </c>
    </row>
    <row r="48" spans="1:6" x14ac:dyDescent="0.25">
      <c r="A48" s="21">
        <v>265241</v>
      </c>
      <c r="B48" s="7" t="s">
        <v>113</v>
      </c>
      <c r="C48" s="7" t="s">
        <v>32</v>
      </c>
      <c r="D48" s="8" t="s">
        <v>35</v>
      </c>
      <c r="E48" s="38">
        <v>13.8</v>
      </c>
      <c r="F48" s="19">
        <v>3999</v>
      </c>
    </row>
    <row r="49" spans="1:6" x14ac:dyDescent="0.25">
      <c r="A49" s="21">
        <v>265259</v>
      </c>
      <c r="B49" s="7" t="s">
        <v>113</v>
      </c>
      <c r="C49" s="7" t="s">
        <v>126</v>
      </c>
      <c r="D49" s="8" t="s">
        <v>50</v>
      </c>
      <c r="E49" s="38">
        <v>12.1</v>
      </c>
      <c r="F49" s="19">
        <v>7999</v>
      </c>
    </row>
    <row r="50" spans="1:6" x14ac:dyDescent="0.25">
      <c r="A50" s="21">
        <v>265502</v>
      </c>
      <c r="B50" s="7" t="s">
        <v>119</v>
      </c>
      <c r="C50" s="7" t="s">
        <v>120</v>
      </c>
      <c r="D50" s="8" t="s">
        <v>280</v>
      </c>
      <c r="E50" s="38">
        <v>10.9</v>
      </c>
      <c r="F50" s="19">
        <v>449</v>
      </c>
    </row>
    <row r="51" spans="1:6" x14ac:dyDescent="0.25">
      <c r="A51" s="21">
        <v>265453</v>
      </c>
      <c r="B51" s="7" t="s">
        <v>118</v>
      </c>
      <c r="C51" s="7" t="s">
        <v>153</v>
      </c>
      <c r="D51" s="8" t="s">
        <v>106</v>
      </c>
      <c r="E51" s="38">
        <v>15.1</v>
      </c>
      <c r="F51" s="19">
        <v>1799</v>
      </c>
    </row>
    <row r="52" spans="1:6" x14ac:dyDescent="0.25">
      <c r="A52" s="21">
        <v>265257</v>
      </c>
      <c r="B52" s="7" t="s">
        <v>113</v>
      </c>
      <c r="C52" s="7" t="s">
        <v>125</v>
      </c>
      <c r="D52" s="8" t="s">
        <v>48</v>
      </c>
      <c r="E52" s="38">
        <v>14.3</v>
      </c>
      <c r="F52" s="19">
        <v>3899</v>
      </c>
    </row>
    <row r="53" spans="1:6" x14ac:dyDescent="0.25">
      <c r="A53" s="21">
        <v>265372</v>
      </c>
      <c r="B53" s="7" t="s">
        <v>115</v>
      </c>
      <c r="C53" s="7" t="s">
        <v>136</v>
      </c>
      <c r="D53" s="8" t="s">
        <v>91</v>
      </c>
      <c r="E53" s="38">
        <v>8.8000000000000007</v>
      </c>
      <c r="F53" s="19">
        <v>3699</v>
      </c>
    </row>
    <row r="54" spans="1:6" x14ac:dyDescent="0.25">
      <c r="A54" s="21">
        <v>265461</v>
      </c>
      <c r="B54" s="7" t="s">
        <v>118</v>
      </c>
      <c r="C54" s="7" t="s">
        <v>154</v>
      </c>
      <c r="D54" s="8" t="s">
        <v>17</v>
      </c>
      <c r="E54" s="38">
        <v>17.2</v>
      </c>
      <c r="F54" s="19">
        <v>959</v>
      </c>
    </row>
    <row r="55" spans="1:6" x14ac:dyDescent="0.25">
      <c r="A55" s="21">
        <v>265231</v>
      </c>
      <c r="B55" s="7" t="s">
        <v>113</v>
      </c>
      <c r="C55" s="7" t="s">
        <v>155</v>
      </c>
      <c r="D55" s="8" t="s">
        <v>29</v>
      </c>
      <c r="E55" s="38">
        <v>11.1</v>
      </c>
      <c r="F55" s="19">
        <v>4299</v>
      </c>
    </row>
    <row r="56" spans="1:6" x14ac:dyDescent="0.25">
      <c r="A56" s="21">
        <v>265320</v>
      </c>
      <c r="B56" s="7" t="s">
        <v>113</v>
      </c>
      <c r="C56" s="7" t="s">
        <v>129</v>
      </c>
      <c r="D56" s="8" t="s">
        <v>199</v>
      </c>
      <c r="E56" s="38">
        <v>14.56</v>
      </c>
      <c r="F56" s="19">
        <v>549</v>
      </c>
    </row>
    <row r="57" spans="1:6" x14ac:dyDescent="0.25">
      <c r="A57" s="21">
        <v>265229</v>
      </c>
      <c r="B57" s="7" t="s">
        <v>113</v>
      </c>
      <c r="C57" s="7" t="s">
        <v>155</v>
      </c>
      <c r="D57" s="8" t="s">
        <v>27</v>
      </c>
      <c r="E57" s="38">
        <v>10.3</v>
      </c>
      <c r="F57" s="19">
        <v>6699</v>
      </c>
    </row>
    <row r="58" spans="1:6" x14ac:dyDescent="0.25">
      <c r="A58" s="21">
        <v>265514</v>
      </c>
      <c r="B58" s="7" t="s">
        <v>119</v>
      </c>
      <c r="C58" s="7" t="s">
        <v>120</v>
      </c>
      <c r="D58" s="8" t="s">
        <v>292</v>
      </c>
      <c r="E58" s="38">
        <v>12.4</v>
      </c>
      <c r="F58" s="19">
        <v>599</v>
      </c>
    </row>
    <row r="59" spans="1:6" x14ac:dyDescent="0.25">
      <c r="A59" s="21">
        <v>265435</v>
      </c>
      <c r="B59" s="7" t="s">
        <v>117</v>
      </c>
      <c r="C59" s="7" t="s">
        <v>151</v>
      </c>
      <c r="D59" s="8" t="s">
        <v>242</v>
      </c>
      <c r="E59" s="38">
        <v>25.7</v>
      </c>
      <c r="F59" s="19">
        <v>3699</v>
      </c>
    </row>
    <row r="60" spans="1:6" x14ac:dyDescent="0.25">
      <c r="A60" s="21">
        <v>265378</v>
      </c>
      <c r="B60" s="7" t="s">
        <v>116</v>
      </c>
      <c r="C60" s="7" t="s">
        <v>138</v>
      </c>
      <c r="D60" s="8" t="s">
        <v>224</v>
      </c>
      <c r="E60" s="38">
        <v>12.4</v>
      </c>
      <c r="F60" s="19">
        <v>1599</v>
      </c>
    </row>
    <row r="61" spans="1:6" x14ac:dyDescent="0.25">
      <c r="A61" s="21">
        <v>265433</v>
      </c>
      <c r="B61" s="7" t="s">
        <v>117</v>
      </c>
      <c r="C61" s="7" t="s">
        <v>150</v>
      </c>
      <c r="D61" s="8" t="s">
        <v>13</v>
      </c>
      <c r="E61" s="38">
        <v>23.8</v>
      </c>
      <c r="F61" s="19">
        <v>3999</v>
      </c>
    </row>
    <row r="62" spans="1:6" x14ac:dyDescent="0.25">
      <c r="A62" s="21">
        <v>265315</v>
      </c>
      <c r="B62" s="7" t="s">
        <v>113</v>
      </c>
      <c r="C62" s="7" t="s">
        <v>129</v>
      </c>
      <c r="D62" s="8" t="s">
        <v>71</v>
      </c>
      <c r="E62" s="38">
        <v>14.3</v>
      </c>
      <c r="F62" s="19">
        <v>799</v>
      </c>
    </row>
    <row r="63" spans="1:6" x14ac:dyDescent="0.25">
      <c r="A63" s="21">
        <v>265421</v>
      </c>
      <c r="B63" s="7" t="s">
        <v>117</v>
      </c>
      <c r="C63" s="7" t="s">
        <v>149</v>
      </c>
      <c r="D63" s="8" t="s">
        <v>168</v>
      </c>
      <c r="E63" s="38">
        <v>22.2</v>
      </c>
      <c r="F63" s="19">
        <v>6999</v>
      </c>
    </row>
    <row r="64" spans="1:6" x14ac:dyDescent="0.25">
      <c r="A64" s="21">
        <v>265354</v>
      </c>
      <c r="B64" s="7" t="s">
        <v>114</v>
      </c>
      <c r="C64" s="7" t="s">
        <v>133</v>
      </c>
      <c r="D64" s="8" t="s">
        <v>83</v>
      </c>
      <c r="E64" s="38">
        <v>8.5</v>
      </c>
      <c r="F64" s="19">
        <v>1999</v>
      </c>
    </row>
    <row r="65" spans="1:6" x14ac:dyDescent="0.25">
      <c r="A65" s="21">
        <v>265404</v>
      </c>
      <c r="B65" s="7" t="s">
        <v>117</v>
      </c>
      <c r="C65" s="7" t="s">
        <v>144</v>
      </c>
      <c r="D65" s="8" t="s">
        <v>156</v>
      </c>
      <c r="E65" s="38">
        <v>22.2</v>
      </c>
      <c r="F65" s="19">
        <v>6999</v>
      </c>
    </row>
    <row r="66" spans="1:6" x14ac:dyDescent="0.25">
      <c r="A66" s="21">
        <v>265226</v>
      </c>
      <c r="B66" s="7" t="s">
        <v>113</v>
      </c>
      <c r="C66" s="7" t="s">
        <v>122</v>
      </c>
      <c r="D66" s="8" t="s">
        <v>186</v>
      </c>
      <c r="E66" s="38">
        <v>13.1</v>
      </c>
      <c r="F66" s="19">
        <v>1699</v>
      </c>
    </row>
    <row r="67" spans="1:6" x14ac:dyDescent="0.25">
      <c r="A67" s="21">
        <v>265208</v>
      </c>
      <c r="B67" s="7" t="s">
        <v>113</v>
      </c>
      <c r="C67" s="7" t="s">
        <v>121</v>
      </c>
      <c r="D67" s="8" t="s">
        <v>176</v>
      </c>
      <c r="E67" s="38">
        <v>11.2</v>
      </c>
      <c r="F67" s="19">
        <v>2299</v>
      </c>
    </row>
    <row r="68" spans="1:6" x14ac:dyDescent="0.25">
      <c r="A68" s="21">
        <v>265403</v>
      </c>
      <c r="B68" s="7" t="s">
        <v>117</v>
      </c>
      <c r="C68" s="7" t="s">
        <v>144</v>
      </c>
      <c r="D68" s="8" t="s">
        <v>8</v>
      </c>
      <c r="E68" s="38">
        <v>22.1</v>
      </c>
      <c r="F68" s="19">
        <v>7999</v>
      </c>
    </row>
    <row r="69" spans="1:6" x14ac:dyDescent="0.25">
      <c r="A69" s="21">
        <v>265503</v>
      </c>
      <c r="B69" s="7" t="s">
        <v>119</v>
      </c>
      <c r="C69" s="7" t="s">
        <v>120</v>
      </c>
      <c r="D69" s="8" t="s">
        <v>281</v>
      </c>
      <c r="E69" s="38">
        <v>13.14</v>
      </c>
      <c r="F69" s="19">
        <v>449</v>
      </c>
    </row>
    <row r="70" spans="1:6" x14ac:dyDescent="0.25">
      <c r="A70" s="21">
        <v>265437</v>
      </c>
      <c r="B70" s="7" t="s">
        <v>117</v>
      </c>
      <c r="C70" s="7" t="s">
        <v>151</v>
      </c>
      <c r="D70" s="8" t="s">
        <v>244</v>
      </c>
      <c r="E70" s="38">
        <v>25.9</v>
      </c>
      <c r="F70" s="19">
        <v>3399</v>
      </c>
    </row>
    <row r="71" spans="1:6" x14ac:dyDescent="0.25">
      <c r="A71" s="21">
        <v>265273</v>
      </c>
      <c r="B71" s="7" t="s">
        <v>113</v>
      </c>
      <c r="C71" s="7" t="s">
        <v>128</v>
      </c>
      <c r="D71" s="8" t="s">
        <v>62</v>
      </c>
      <c r="E71" s="38">
        <v>13.8</v>
      </c>
      <c r="F71" s="19">
        <v>699</v>
      </c>
    </row>
    <row r="72" spans="1:6" x14ac:dyDescent="0.25">
      <c r="A72" s="21">
        <v>265342</v>
      </c>
      <c r="B72" s="7" t="s">
        <v>114</v>
      </c>
      <c r="C72" s="7" t="s">
        <v>133</v>
      </c>
      <c r="D72" s="8" t="s">
        <v>4</v>
      </c>
      <c r="E72" s="38">
        <v>6.7</v>
      </c>
      <c r="F72" s="19">
        <v>9999</v>
      </c>
    </row>
    <row r="73" spans="1:6" x14ac:dyDescent="0.25">
      <c r="A73" s="21">
        <v>265474</v>
      </c>
      <c r="B73" s="7" t="s">
        <v>118</v>
      </c>
      <c r="C73" s="7" t="s">
        <v>21</v>
      </c>
      <c r="D73" s="8" t="s">
        <v>265</v>
      </c>
      <c r="E73" s="38">
        <v>13.64</v>
      </c>
      <c r="F73" s="19">
        <v>699</v>
      </c>
    </row>
    <row r="74" spans="1:6" x14ac:dyDescent="0.25">
      <c r="A74" s="21">
        <v>265348</v>
      </c>
      <c r="B74" s="7" t="s">
        <v>114</v>
      </c>
      <c r="C74" s="7" t="s">
        <v>133</v>
      </c>
      <c r="D74" s="8" t="s">
        <v>210</v>
      </c>
      <c r="E74" s="38">
        <v>7.35</v>
      </c>
      <c r="F74" s="19">
        <v>3199</v>
      </c>
    </row>
    <row r="75" spans="1:6" x14ac:dyDescent="0.25">
      <c r="A75" s="21">
        <v>265451</v>
      </c>
      <c r="B75" s="7" t="s">
        <v>118</v>
      </c>
      <c r="C75" s="7" t="s">
        <v>153</v>
      </c>
      <c r="D75" s="8" t="s">
        <v>104</v>
      </c>
      <c r="E75" s="38">
        <v>14.5</v>
      </c>
      <c r="F75" s="19">
        <v>2199</v>
      </c>
    </row>
    <row r="76" spans="1:6" x14ac:dyDescent="0.25">
      <c r="A76" s="21">
        <v>265318</v>
      </c>
      <c r="B76" s="7" t="s">
        <v>113</v>
      </c>
      <c r="C76" s="7" t="s">
        <v>129</v>
      </c>
      <c r="D76" s="8" t="s">
        <v>74</v>
      </c>
      <c r="E76" s="38">
        <v>14.5</v>
      </c>
      <c r="F76" s="19">
        <v>599</v>
      </c>
    </row>
    <row r="77" spans="1:6" x14ac:dyDescent="0.25">
      <c r="A77" s="21">
        <v>265369</v>
      </c>
      <c r="B77" s="7" t="s">
        <v>114</v>
      </c>
      <c r="C77" s="7" t="s">
        <v>135</v>
      </c>
      <c r="D77" s="8" t="s">
        <v>90</v>
      </c>
      <c r="E77" s="38">
        <v>10.9</v>
      </c>
      <c r="F77" s="19">
        <v>999</v>
      </c>
    </row>
    <row r="78" spans="1:6" x14ac:dyDescent="0.25">
      <c r="A78" s="21">
        <v>265383</v>
      </c>
      <c r="B78" s="7" t="s">
        <v>116</v>
      </c>
      <c r="C78" s="7" t="s">
        <v>139</v>
      </c>
      <c r="D78" s="8" t="s">
        <v>229</v>
      </c>
      <c r="E78" s="38">
        <v>12.4</v>
      </c>
      <c r="F78" s="19">
        <v>4499</v>
      </c>
    </row>
    <row r="79" spans="1:6" x14ac:dyDescent="0.25">
      <c r="A79" s="21">
        <v>265462</v>
      </c>
      <c r="B79" s="7" t="s">
        <v>118</v>
      </c>
      <c r="C79" s="7" t="s">
        <v>154</v>
      </c>
      <c r="D79" s="8" t="s">
        <v>257</v>
      </c>
      <c r="E79" s="38">
        <v>17.350000000000001</v>
      </c>
      <c r="F79" s="19">
        <v>699</v>
      </c>
    </row>
    <row r="80" spans="1:6" x14ac:dyDescent="0.25">
      <c r="A80" s="21">
        <v>265382</v>
      </c>
      <c r="B80" s="7" t="s">
        <v>116</v>
      </c>
      <c r="C80" s="7" t="s">
        <v>139</v>
      </c>
      <c r="D80" s="8" t="s">
        <v>228</v>
      </c>
      <c r="E80" s="38">
        <v>10</v>
      </c>
      <c r="F80" s="19">
        <v>5799</v>
      </c>
    </row>
    <row r="81" spans="1:6" x14ac:dyDescent="0.25">
      <c r="A81" s="21">
        <v>265467</v>
      </c>
      <c r="B81" s="7" t="s">
        <v>118</v>
      </c>
      <c r="C81" s="7" t="s">
        <v>154</v>
      </c>
      <c r="D81" s="8" t="s">
        <v>262</v>
      </c>
      <c r="E81" s="38">
        <v>18</v>
      </c>
      <c r="F81" s="19">
        <v>699</v>
      </c>
    </row>
    <row r="82" spans="1:6" x14ac:dyDescent="0.25">
      <c r="A82" s="21">
        <v>265381</v>
      </c>
      <c r="B82" s="7" t="s">
        <v>116</v>
      </c>
      <c r="C82" s="7" t="s">
        <v>138</v>
      </c>
      <c r="D82" s="8" t="s">
        <v>227</v>
      </c>
      <c r="E82" s="38">
        <v>13.8</v>
      </c>
      <c r="F82" s="19">
        <v>939</v>
      </c>
    </row>
    <row r="83" spans="1:6" x14ac:dyDescent="0.25">
      <c r="A83" s="21">
        <v>265493</v>
      </c>
      <c r="B83" s="7" t="s">
        <v>119</v>
      </c>
      <c r="C83" s="7" t="s">
        <v>120</v>
      </c>
      <c r="D83" s="8" t="s">
        <v>274</v>
      </c>
      <c r="E83" s="38">
        <v>9.4</v>
      </c>
      <c r="F83" s="19">
        <v>369</v>
      </c>
    </row>
    <row r="84" spans="1:6" x14ac:dyDescent="0.25">
      <c r="A84" s="21">
        <v>265314</v>
      </c>
      <c r="B84" s="7" t="s">
        <v>113</v>
      </c>
      <c r="C84" s="7" t="s">
        <v>129</v>
      </c>
      <c r="D84" s="8" t="s">
        <v>70</v>
      </c>
      <c r="E84" s="38">
        <v>14.3</v>
      </c>
      <c r="F84" s="19">
        <v>799</v>
      </c>
    </row>
    <row r="85" spans="1:6" x14ac:dyDescent="0.25">
      <c r="A85" s="21">
        <v>267686</v>
      </c>
      <c r="B85" s="7" t="s">
        <v>119</v>
      </c>
      <c r="C85" s="7" t="s">
        <v>120</v>
      </c>
      <c r="D85" s="8" t="s">
        <v>278</v>
      </c>
      <c r="E85" s="38">
        <v>13</v>
      </c>
      <c r="F85" s="19">
        <v>469</v>
      </c>
    </row>
    <row r="86" spans="1:6" x14ac:dyDescent="0.25">
      <c r="A86" s="21">
        <v>265271</v>
      </c>
      <c r="B86" s="7" t="s">
        <v>113</v>
      </c>
      <c r="C86" s="7" t="s">
        <v>128</v>
      </c>
      <c r="D86" s="8" t="s">
        <v>60</v>
      </c>
      <c r="E86" s="38">
        <v>16.8</v>
      </c>
      <c r="F86" s="19">
        <v>2799</v>
      </c>
    </row>
    <row r="87" spans="1:6" x14ac:dyDescent="0.25">
      <c r="A87" s="21">
        <v>265386</v>
      </c>
      <c r="B87" s="7" t="s">
        <v>116</v>
      </c>
      <c r="C87" s="7" t="s">
        <v>140</v>
      </c>
      <c r="D87" s="8" t="s">
        <v>93</v>
      </c>
      <c r="E87" s="38">
        <v>13.5</v>
      </c>
      <c r="F87" s="19">
        <v>3999</v>
      </c>
    </row>
    <row r="88" spans="1:6" x14ac:dyDescent="0.25">
      <c r="A88" s="21">
        <v>265513</v>
      </c>
      <c r="B88" s="7" t="s">
        <v>119</v>
      </c>
      <c r="C88" s="7" t="s">
        <v>120</v>
      </c>
      <c r="D88" s="8" t="s">
        <v>291</v>
      </c>
      <c r="E88" s="38">
        <v>8.6999999999999993</v>
      </c>
      <c r="F88" s="19">
        <v>999</v>
      </c>
    </row>
    <row r="89" spans="1:6" x14ac:dyDescent="0.25">
      <c r="A89" s="21">
        <v>265252</v>
      </c>
      <c r="B89" s="7" t="s">
        <v>113</v>
      </c>
      <c r="C89" s="7" t="s">
        <v>124</v>
      </c>
      <c r="D89" s="8" t="s">
        <v>43</v>
      </c>
      <c r="E89" s="38">
        <v>14.8</v>
      </c>
      <c r="F89" s="19">
        <v>2899</v>
      </c>
    </row>
    <row r="90" spans="1:6" x14ac:dyDescent="0.25">
      <c r="A90" s="21">
        <v>265205</v>
      </c>
      <c r="B90" s="7" t="s">
        <v>113</v>
      </c>
      <c r="C90" s="7" t="s">
        <v>121</v>
      </c>
      <c r="D90" s="8" t="s">
        <v>175</v>
      </c>
      <c r="E90" s="38">
        <v>10.3</v>
      </c>
      <c r="F90" s="19">
        <v>3499</v>
      </c>
    </row>
    <row r="91" spans="1:6" x14ac:dyDescent="0.25">
      <c r="A91" s="21">
        <v>265430</v>
      </c>
      <c r="B91" s="7" t="s">
        <v>117</v>
      </c>
      <c r="C91" s="7" t="s">
        <v>150</v>
      </c>
      <c r="D91" s="8" t="s">
        <v>10</v>
      </c>
      <c r="E91" s="38">
        <v>23.7</v>
      </c>
      <c r="F91" s="19">
        <v>4299</v>
      </c>
    </row>
    <row r="92" spans="1:6" x14ac:dyDescent="0.25">
      <c r="A92" s="21">
        <v>265479</v>
      </c>
      <c r="B92" s="7" t="s">
        <v>119</v>
      </c>
      <c r="C92" s="7" t="s">
        <v>120</v>
      </c>
      <c r="D92" s="8" t="s">
        <v>270</v>
      </c>
      <c r="E92" s="38">
        <v>10.1</v>
      </c>
      <c r="F92" s="19">
        <v>799</v>
      </c>
    </row>
    <row r="93" spans="1:6" x14ac:dyDescent="0.25">
      <c r="A93" s="21">
        <v>265359</v>
      </c>
      <c r="B93" s="7" t="s">
        <v>114</v>
      </c>
      <c r="C93" s="7" t="s">
        <v>134</v>
      </c>
      <c r="D93" s="8" t="s">
        <v>215</v>
      </c>
      <c r="E93" s="38">
        <v>8.9499999999999993</v>
      </c>
      <c r="F93" s="19">
        <v>1899</v>
      </c>
    </row>
    <row r="94" spans="1:6" x14ac:dyDescent="0.25">
      <c r="A94" s="21">
        <v>265362</v>
      </c>
      <c r="B94" s="7" t="s">
        <v>114</v>
      </c>
      <c r="C94" s="7" t="s">
        <v>134</v>
      </c>
      <c r="D94" s="8" t="s">
        <v>85</v>
      </c>
      <c r="E94" s="38">
        <v>10.1</v>
      </c>
      <c r="F94" s="19">
        <v>1399</v>
      </c>
    </row>
    <row r="95" spans="1:6" x14ac:dyDescent="0.25">
      <c r="A95" s="21">
        <v>265255</v>
      </c>
      <c r="B95" s="7" t="s">
        <v>113</v>
      </c>
      <c r="C95" s="7" t="s">
        <v>125</v>
      </c>
      <c r="D95" s="8" t="s">
        <v>46</v>
      </c>
      <c r="E95" s="38">
        <v>13.5</v>
      </c>
      <c r="F95" s="19">
        <v>4999</v>
      </c>
    </row>
    <row r="96" spans="1:6" x14ac:dyDescent="0.25">
      <c r="A96" s="21">
        <v>265316</v>
      </c>
      <c r="B96" s="7" t="s">
        <v>113</v>
      </c>
      <c r="C96" s="7" t="s">
        <v>129</v>
      </c>
      <c r="D96" s="8" t="s">
        <v>72</v>
      </c>
      <c r="E96" s="38">
        <v>14.3</v>
      </c>
      <c r="F96" s="19">
        <v>699</v>
      </c>
    </row>
    <row r="97" spans="1:6" x14ac:dyDescent="0.25">
      <c r="A97" s="21">
        <v>265256</v>
      </c>
      <c r="B97" s="7" t="s">
        <v>113</v>
      </c>
      <c r="C97" s="7" t="s">
        <v>125</v>
      </c>
      <c r="D97" s="8" t="s">
        <v>47</v>
      </c>
      <c r="E97" s="38">
        <v>14.4</v>
      </c>
      <c r="F97" s="19">
        <v>4399</v>
      </c>
    </row>
    <row r="98" spans="1:6" x14ac:dyDescent="0.25">
      <c r="A98" s="21">
        <v>265343</v>
      </c>
      <c r="B98" s="7" t="s">
        <v>114</v>
      </c>
      <c r="C98" s="7" t="s">
        <v>133</v>
      </c>
      <c r="D98" s="8" t="s">
        <v>5</v>
      </c>
      <c r="E98" s="38">
        <v>6.7</v>
      </c>
      <c r="F98" s="19">
        <v>9999</v>
      </c>
    </row>
    <row r="99" spans="1:6" x14ac:dyDescent="0.25">
      <c r="A99" s="21">
        <v>265415</v>
      </c>
      <c r="B99" s="7" t="s">
        <v>117</v>
      </c>
      <c r="C99" s="7" t="s">
        <v>148</v>
      </c>
      <c r="D99" s="8" t="s">
        <v>163</v>
      </c>
      <c r="E99" s="38">
        <v>20.8</v>
      </c>
      <c r="F99" s="19">
        <v>4699</v>
      </c>
    </row>
    <row r="100" spans="1:6" x14ac:dyDescent="0.25">
      <c r="A100" s="21">
        <v>265347</v>
      </c>
      <c r="B100" s="7" t="s">
        <v>114</v>
      </c>
      <c r="C100" s="7" t="s">
        <v>133</v>
      </c>
      <c r="D100" s="8" t="s">
        <v>81</v>
      </c>
      <c r="E100" s="38">
        <v>8.5</v>
      </c>
      <c r="F100" s="19">
        <v>3999</v>
      </c>
    </row>
    <row r="101" spans="1:6" x14ac:dyDescent="0.25">
      <c r="A101" s="21">
        <v>265506</v>
      </c>
      <c r="B101" s="7" t="s">
        <v>119</v>
      </c>
      <c r="C101" s="7" t="s">
        <v>120</v>
      </c>
      <c r="D101" s="8" t="s">
        <v>284</v>
      </c>
      <c r="E101" s="38">
        <v>9.5</v>
      </c>
      <c r="F101" s="19">
        <v>369</v>
      </c>
    </row>
    <row r="102" spans="1:6" x14ac:dyDescent="0.25">
      <c r="A102" s="21">
        <v>265346</v>
      </c>
      <c r="B102" s="7" t="s">
        <v>114</v>
      </c>
      <c r="C102" s="7" t="s">
        <v>133</v>
      </c>
      <c r="D102" s="8" t="s">
        <v>80</v>
      </c>
      <c r="E102" s="38">
        <v>8</v>
      </c>
      <c r="F102" s="19">
        <v>4999</v>
      </c>
    </row>
    <row r="103" spans="1:6" x14ac:dyDescent="0.25">
      <c r="A103" s="21">
        <v>265500</v>
      </c>
      <c r="B103" s="7" t="s">
        <v>119</v>
      </c>
      <c r="C103" s="7" t="s">
        <v>120</v>
      </c>
      <c r="D103" s="8" t="s">
        <v>277</v>
      </c>
      <c r="E103" s="38">
        <v>13</v>
      </c>
      <c r="F103" s="19">
        <v>469</v>
      </c>
    </row>
    <row r="104" spans="1:6" x14ac:dyDescent="0.25">
      <c r="A104" s="21">
        <v>265400</v>
      </c>
      <c r="B104" s="7" t="s">
        <v>116</v>
      </c>
      <c r="C104" s="7" t="s">
        <v>143</v>
      </c>
      <c r="D104" s="8" t="s">
        <v>98</v>
      </c>
      <c r="E104" s="38">
        <v>9.1</v>
      </c>
      <c r="F104" s="19">
        <v>1299</v>
      </c>
    </row>
    <row r="105" spans="1:6" x14ac:dyDescent="0.25">
      <c r="A105" s="21">
        <v>265475</v>
      </c>
      <c r="B105" s="7" t="s">
        <v>118</v>
      </c>
      <c r="C105" s="7" t="s">
        <v>21</v>
      </c>
      <c r="D105" s="8" t="s">
        <v>266</v>
      </c>
      <c r="E105" s="38">
        <v>13.64</v>
      </c>
      <c r="F105" s="19">
        <v>699</v>
      </c>
    </row>
    <row r="106" spans="1:6" x14ac:dyDescent="0.25">
      <c r="A106" s="21">
        <v>265439</v>
      </c>
      <c r="B106" s="7" t="s">
        <v>117</v>
      </c>
      <c r="C106" s="7" t="s">
        <v>151</v>
      </c>
      <c r="D106" s="8" t="s">
        <v>246</v>
      </c>
      <c r="E106" s="38">
        <v>25.8</v>
      </c>
      <c r="F106" s="19">
        <v>3399</v>
      </c>
    </row>
    <row r="107" spans="1:6" x14ac:dyDescent="0.25">
      <c r="A107" s="21">
        <v>265222</v>
      </c>
      <c r="B107" s="7" t="s">
        <v>113</v>
      </c>
      <c r="C107" s="7" t="s">
        <v>121</v>
      </c>
      <c r="D107" s="8" t="s">
        <v>182</v>
      </c>
      <c r="E107" s="38">
        <v>12.6</v>
      </c>
      <c r="F107" s="19">
        <v>1099</v>
      </c>
    </row>
    <row r="108" spans="1:6" x14ac:dyDescent="0.25">
      <c r="A108" s="21">
        <v>265463</v>
      </c>
      <c r="B108" s="7" t="s">
        <v>118</v>
      </c>
      <c r="C108" s="7" t="s">
        <v>154</v>
      </c>
      <c r="D108" s="8" t="s">
        <v>258</v>
      </c>
      <c r="E108" s="38">
        <v>17.350000000000001</v>
      </c>
      <c r="F108" s="19">
        <v>699</v>
      </c>
    </row>
    <row r="109" spans="1:6" x14ac:dyDescent="0.25">
      <c r="A109" s="21">
        <v>265204</v>
      </c>
      <c r="B109" s="7" t="s">
        <v>113</v>
      </c>
      <c r="C109" s="7" t="s">
        <v>121</v>
      </c>
      <c r="D109" s="8" t="s">
        <v>173</v>
      </c>
      <c r="E109" s="38">
        <v>9.9</v>
      </c>
      <c r="F109" s="19">
        <v>3999</v>
      </c>
    </row>
    <row r="110" spans="1:6" x14ac:dyDescent="0.25">
      <c r="A110" s="21">
        <v>265297</v>
      </c>
      <c r="B110" s="7" t="s">
        <v>113</v>
      </c>
      <c r="C110" s="7" t="s">
        <v>63</v>
      </c>
      <c r="D110" s="8" t="s">
        <v>193</v>
      </c>
      <c r="E110" s="38">
        <v>14.56</v>
      </c>
      <c r="F110" s="19">
        <v>549</v>
      </c>
    </row>
    <row r="111" spans="1:6" x14ac:dyDescent="0.25">
      <c r="A111" s="21">
        <v>265434</v>
      </c>
      <c r="B111" s="7" t="s">
        <v>117</v>
      </c>
      <c r="C111" s="7" t="s">
        <v>151</v>
      </c>
      <c r="D111" s="8" t="s">
        <v>241</v>
      </c>
      <c r="E111" s="38">
        <v>25.6</v>
      </c>
      <c r="F111" s="19">
        <v>3699</v>
      </c>
    </row>
    <row r="112" spans="1:6" x14ac:dyDescent="0.25">
      <c r="A112" s="21">
        <v>265364</v>
      </c>
      <c r="B112" s="7" t="s">
        <v>114</v>
      </c>
      <c r="C112" s="7" t="s">
        <v>134</v>
      </c>
      <c r="D112" s="8" t="s">
        <v>217</v>
      </c>
      <c r="E112" s="38">
        <v>9.5500000000000007</v>
      </c>
      <c r="F112" s="19">
        <v>1099</v>
      </c>
    </row>
    <row r="113" spans="1:6" x14ac:dyDescent="0.25">
      <c r="A113" s="21">
        <v>265432</v>
      </c>
      <c r="B113" s="7" t="s">
        <v>117</v>
      </c>
      <c r="C113" s="7" t="s">
        <v>150</v>
      </c>
      <c r="D113" s="8" t="s">
        <v>12</v>
      </c>
      <c r="E113" s="38">
        <v>23.8</v>
      </c>
      <c r="F113" s="19">
        <v>3999</v>
      </c>
    </row>
    <row r="114" spans="1:6" x14ac:dyDescent="0.25">
      <c r="A114" s="21">
        <v>265397</v>
      </c>
      <c r="B114" s="7" t="s">
        <v>116</v>
      </c>
      <c r="C114" s="7" t="s">
        <v>143</v>
      </c>
      <c r="D114" s="8" t="s">
        <v>95</v>
      </c>
      <c r="E114" s="38">
        <v>8.6</v>
      </c>
      <c r="F114" s="19">
        <v>2799</v>
      </c>
    </row>
    <row r="115" spans="1:6" x14ac:dyDescent="0.25">
      <c r="A115" s="21">
        <v>265389</v>
      </c>
      <c r="B115" s="7" t="s">
        <v>116</v>
      </c>
      <c r="C115" s="7" t="s">
        <v>141</v>
      </c>
      <c r="D115" s="8" t="s">
        <v>234</v>
      </c>
      <c r="E115" s="38">
        <v>14.5</v>
      </c>
      <c r="F115" s="19">
        <v>2999</v>
      </c>
    </row>
    <row r="116" spans="1:6" x14ac:dyDescent="0.25">
      <c r="A116" s="21">
        <v>265223</v>
      </c>
      <c r="B116" s="7" t="s">
        <v>113</v>
      </c>
      <c r="C116" s="7" t="s">
        <v>121</v>
      </c>
      <c r="D116" s="8" t="s">
        <v>183</v>
      </c>
      <c r="E116" s="38">
        <v>13.3</v>
      </c>
      <c r="F116" s="19">
        <v>999</v>
      </c>
    </row>
    <row r="117" spans="1:6" x14ac:dyDescent="0.25">
      <c r="A117" s="21">
        <v>265345</v>
      </c>
      <c r="B117" s="7" t="s">
        <v>114</v>
      </c>
      <c r="C117" s="7" t="s">
        <v>133</v>
      </c>
      <c r="D117" s="8" t="s">
        <v>209</v>
      </c>
      <c r="E117" s="38">
        <v>6.95</v>
      </c>
      <c r="F117" s="19">
        <v>4999</v>
      </c>
    </row>
    <row r="118" spans="1:6" x14ac:dyDescent="0.25">
      <c r="A118" s="21">
        <v>265250</v>
      </c>
      <c r="B118" s="7" t="s">
        <v>113</v>
      </c>
      <c r="C118" s="7" t="s">
        <v>124</v>
      </c>
      <c r="D118" s="8" t="s">
        <v>41</v>
      </c>
      <c r="E118" s="38">
        <v>12.8</v>
      </c>
      <c r="F118" s="19">
        <v>5299</v>
      </c>
    </row>
    <row r="119" spans="1:6" x14ac:dyDescent="0.25">
      <c r="A119" s="21">
        <v>265449</v>
      </c>
      <c r="B119" s="7" t="s">
        <v>117</v>
      </c>
      <c r="C119" s="7" t="s">
        <v>152</v>
      </c>
      <c r="D119" s="8" t="s">
        <v>255</v>
      </c>
      <c r="E119" s="38">
        <v>24.1</v>
      </c>
      <c r="F119" s="19">
        <v>2299</v>
      </c>
    </row>
    <row r="120" spans="1:6" x14ac:dyDescent="0.25">
      <c r="A120" s="21">
        <v>265516</v>
      </c>
      <c r="B120" s="7" t="s">
        <v>119</v>
      </c>
      <c r="C120" s="7" t="s">
        <v>120</v>
      </c>
      <c r="D120" s="8" t="s">
        <v>294</v>
      </c>
      <c r="E120" s="38">
        <v>13.1</v>
      </c>
      <c r="F120" s="19">
        <v>449</v>
      </c>
    </row>
    <row r="121" spans="1:6" x14ac:dyDescent="0.25">
      <c r="A121" s="21">
        <v>265399</v>
      </c>
      <c r="B121" s="7" t="s">
        <v>116</v>
      </c>
      <c r="C121" s="7" t="s">
        <v>143</v>
      </c>
      <c r="D121" s="8" t="s">
        <v>97</v>
      </c>
      <c r="E121" s="38">
        <v>9.9</v>
      </c>
      <c r="F121" s="19">
        <v>1799</v>
      </c>
    </row>
    <row r="122" spans="1:6" x14ac:dyDescent="0.25">
      <c r="A122" s="21">
        <v>265294</v>
      </c>
      <c r="B122" s="7" t="s">
        <v>113</v>
      </c>
      <c r="C122" s="7" t="s">
        <v>63</v>
      </c>
      <c r="D122" s="8" t="s">
        <v>67</v>
      </c>
      <c r="E122" s="38">
        <v>14.3</v>
      </c>
      <c r="F122" s="19">
        <v>699</v>
      </c>
    </row>
    <row r="123" spans="1:6" x14ac:dyDescent="0.25">
      <c r="A123" s="21">
        <v>265352</v>
      </c>
      <c r="B123" s="7" t="s">
        <v>114</v>
      </c>
      <c r="C123" s="7" t="s">
        <v>133</v>
      </c>
      <c r="D123" s="8" t="s">
        <v>213</v>
      </c>
      <c r="E123" s="38">
        <v>7.85</v>
      </c>
      <c r="F123" s="19">
        <v>2499</v>
      </c>
    </row>
    <row r="124" spans="1:6" x14ac:dyDescent="0.25">
      <c r="A124" s="21">
        <v>265328</v>
      </c>
      <c r="B124" s="7" t="s">
        <v>114</v>
      </c>
      <c r="C124" s="7" t="s">
        <v>131</v>
      </c>
      <c r="D124" s="8" t="s">
        <v>76</v>
      </c>
      <c r="E124" s="38">
        <v>8.6999999999999993</v>
      </c>
      <c r="F124" s="19">
        <v>4299</v>
      </c>
    </row>
    <row r="125" spans="1:6" x14ac:dyDescent="0.25">
      <c r="A125" s="21">
        <v>265466</v>
      </c>
      <c r="B125" s="7" t="s">
        <v>118</v>
      </c>
      <c r="C125" s="7" t="s">
        <v>154</v>
      </c>
      <c r="D125" s="8" t="s">
        <v>261</v>
      </c>
      <c r="E125" s="38">
        <v>17.899999999999999</v>
      </c>
      <c r="F125" s="19">
        <v>699</v>
      </c>
    </row>
    <row r="126" spans="1:6" x14ac:dyDescent="0.25">
      <c r="A126" s="21">
        <v>265274</v>
      </c>
      <c r="B126" s="7" t="s">
        <v>113</v>
      </c>
      <c r="C126" s="7" t="s">
        <v>128</v>
      </c>
      <c r="D126" s="8" t="s">
        <v>188</v>
      </c>
      <c r="E126" s="38">
        <v>13.95</v>
      </c>
      <c r="F126" s="19">
        <v>599</v>
      </c>
    </row>
    <row r="127" spans="1:6" x14ac:dyDescent="0.25">
      <c r="A127" s="21">
        <v>265450</v>
      </c>
      <c r="B127" s="7" t="s">
        <v>117</v>
      </c>
      <c r="C127" s="7" t="s">
        <v>152</v>
      </c>
      <c r="D127" s="8" t="s">
        <v>256</v>
      </c>
      <c r="E127" s="38">
        <v>24.1</v>
      </c>
      <c r="F127" s="19">
        <v>2299</v>
      </c>
    </row>
    <row r="128" spans="1:6" x14ac:dyDescent="0.25">
      <c r="A128" s="21">
        <v>265219</v>
      </c>
      <c r="B128" s="7" t="s">
        <v>113</v>
      </c>
      <c r="C128" s="7" t="s">
        <v>121</v>
      </c>
      <c r="D128" s="8" t="s">
        <v>179</v>
      </c>
      <c r="E128" s="38">
        <v>11.9</v>
      </c>
      <c r="F128" s="19">
        <v>1799</v>
      </c>
    </row>
    <row r="129" spans="1:6" x14ac:dyDescent="0.25">
      <c r="A129" s="21">
        <v>265515</v>
      </c>
      <c r="B129" s="7" t="s">
        <v>119</v>
      </c>
      <c r="C129" s="7" t="s">
        <v>120</v>
      </c>
      <c r="D129" s="8" t="s">
        <v>293</v>
      </c>
      <c r="E129" s="38">
        <v>12.5</v>
      </c>
      <c r="F129" s="19">
        <v>559</v>
      </c>
    </row>
    <row r="130" spans="1:6" x14ac:dyDescent="0.25">
      <c r="A130" s="21">
        <v>265455</v>
      </c>
      <c r="B130" s="7" t="s">
        <v>118</v>
      </c>
      <c r="C130" s="7" t="s">
        <v>153</v>
      </c>
      <c r="D130" s="8" t="s">
        <v>108</v>
      </c>
      <c r="E130" s="38">
        <v>15.7</v>
      </c>
      <c r="F130" s="19">
        <v>1399</v>
      </c>
    </row>
    <row r="131" spans="1:6" x14ac:dyDescent="0.25">
      <c r="A131" s="21">
        <v>265313</v>
      </c>
      <c r="B131" s="7" t="s">
        <v>113</v>
      </c>
      <c r="C131" s="7" t="s">
        <v>129</v>
      </c>
      <c r="D131" s="8" t="s">
        <v>198</v>
      </c>
      <c r="E131" s="38">
        <v>14.12</v>
      </c>
      <c r="F131" s="19">
        <v>899</v>
      </c>
    </row>
    <row r="132" spans="1:6" x14ac:dyDescent="0.25">
      <c r="A132" s="21">
        <v>265227</v>
      </c>
      <c r="B132" s="7" t="s">
        <v>113</v>
      </c>
      <c r="C132" s="7" t="s">
        <v>123</v>
      </c>
      <c r="D132" s="8" t="s">
        <v>25</v>
      </c>
      <c r="E132" s="38">
        <v>14.9</v>
      </c>
      <c r="F132" s="19">
        <v>1799</v>
      </c>
    </row>
    <row r="133" spans="1:6" x14ac:dyDescent="0.25">
      <c r="A133" s="21">
        <v>265458</v>
      </c>
      <c r="B133" s="7" t="s">
        <v>118</v>
      </c>
      <c r="C133" s="7" t="s">
        <v>154</v>
      </c>
      <c r="D133" s="8" t="s">
        <v>14</v>
      </c>
      <c r="E133" s="38">
        <v>16.899999999999999</v>
      </c>
      <c r="F133" s="19">
        <v>1199</v>
      </c>
    </row>
    <row r="134" spans="1:6" x14ac:dyDescent="0.25">
      <c r="A134" s="21">
        <v>265207</v>
      </c>
      <c r="B134" s="7" t="s">
        <v>113</v>
      </c>
      <c r="C134" s="7" t="s">
        <v>121</v>
      </c>
      <c r="D134" s="8" t="s">
        <v>174</v>
      </c>
      <c r="E134" s="38">
        <v>10.7</v>
      </c>
      <c r="F134" s="19">
        <v>2999</v>
      </c>
    </row>
    <row r="135" spans="1:6" x14ac:dyDescent="0.25">
      <c r="A135" s="21">
        <v>265405</v>
      </c>
      <c r="B135" s="7" t="s">
        <v>117</v>
      </c>
      <c r="C135" s="7" t="s">
        <v>144</v>
      </c>
      <c r="D135" s="8" t="s">
        <v>157</v>
      </c>
      <c r="E135" s="38">
        <v>22.4</v>
      </c>
      <c r="F135" s="19">
        <v>5699</v>
      </c>
    </row>
    <row r="136" spans="1:6" x14ac:dyDescent="0.25">
      <c r="A136" s="21">
        <v>265507</v>
      </c>
      <c r="B136" s="7" t="s">
        <v>119</v>
      </c>
      <c r="C136" s="7" t="s">
        <v>120</v>
      </c>
      <c r="D136" s="8" t="s">
        <v>285</v>
      </c>
      <c r="E136" s="38">
        <v>11.6</v>
      </c>
      <c r="F136" s="19">
        <v>369</v>
      </c>
    </row>
    <row r="137" spans="1:6" x14ac:dyDescent="0.25">
      <c r="A137" s="21">
        <v>265459</v>
      </c>
      <c r="B137" s="7" t="s">
        <v>118</v>
      </c>
      <c r="C137" s="7" t="s">
        <v>154</v>
      </c>
      <c r="D137" s="8" t="s">
        <v>15</v>
      </c>
      <c r="E137" s="38">
        <v>16.899999999999999</v>
      </c>
      <c r="F137" s="19">
        <v>1199</v>
      </c>
    </row>
    <row r="138" spans="1:6" x14ac:dyDescent="0.25">
      <c r="A138" s="21">
        <v>265504</v>
      </c>
      <c r="B138" s="7" t="s">
        <v>119</v>
      </c>
      <c r="C138" s="7" t="s">
        <v>120</v>
      </c>
      <c r="D138" s="8" t="s">
        <v>282</v>
      </c>
      <c r="E138" s="38">
        <v>13</v>
      </c>
      <c r="F138" s="19">
        <v>449</v>
      </c>
    </row>
    <row r="139" spans="1:6" x14ac:dyDescent="0.25">
      <c r="A139" s="21">
        <v>265410</v>
      </c>
      <c r="B139" s="7" t="s">
        <v>117</v>
      </c>
      <c r="C139" s="7" t="s">
        <v>146</v>
      </c>
      <c r="D139" s="8" t="s">
        <v>159</v>
      </c>
      <c r="E139" s="38">
        <v>23.2</v>
      </c>
      <c r="F139" s="19">
        <v>5299</v>
      </c>
    </row>
    <row r="140" spans="1:6" x14ac:dyDescent="0.25">
      <c r="A140" s="21">
        <v>265262</v>
      </c>
      <c r="B140" s="7" t="s">
        <v>113</v>
      </c>
      <c r="C140" s="7" t="s">
        <v>126</v>
      </c>
      <c r="D140" s="8" t="s">
        <v>53</v>
      </c>
      <c r="E140" s="38">
        <v>14.1</v>
      </c>
      <c r="F140" s="19">
        <v>4399</v>
      </c>
    </row>
    <row r="141" spans="1:6" x14ac:dyDescent="0.25">
      <c r="A141" s="21">
        <v>265299</v>
      </c>
      <c r="B141" s="7" t="s">
        <v>113</v>
      </c>
      <c r="C141" s="7" t="s">
        <v>129</v>
      </c>
      <c r="D141" s="8" t="s">
        <v>195</v>
      </c>
      <c r="E141" s="38">
        <v>13.32</v>
      </c>
      <c r="F141" s="19">
        <v>1199</v>
      </c>
    </row>
    <row r="142" spans="1:6" x14ac:dyDescent="0.25">
      <c r="A142" s="21">
        <v>265440</v>
      </c>
      <c r="B142" s="7" t="s">
        <v>117</v>
      </c>
      <c r="C142" s="7" t="s">
        <v>151</v>
      </c>
      <c r="D142" s="8" t="s">
        <v>247</v>
      </c>
      <c r="E142" s="38">
        <v>24.8</v>
      </c>
      <c r="F142" s="19">
        <v>2899</v>
      </c>
    </row>
    <row r="143" spans="1:6" x14ac:dyDescent="0.25">
      <c r="A143" s="21">
        <v>265331</v>
      </c>
      <c r="B143" s="7" t="s">
        <v>113</v>
      </c>
      <c r="C143" s="7" t="s">
        <v>123</v>
      </c>
      <c r="D143" s="8" t="s">
        <v>26</v>
      </c>
      <c r="E143" s="38">
        <v>6.8</v>
      </c>
      <c r="F143" s="19">
        <v>6999</v>
      </c>
    </row>
    <row r="144" spans="1:6" x14ac:dyDescent="0.25">
      <c r="A144" s="21">
        <v>265377</v>
      </c>
      <c r="B144" s="7" t="s">
        <v>116</v>
      </c>
      <c r="C144" s="7" t="s">
        <v>138</v>
      </c>
      <c r="D144" s="8" t="s">
        <v>223</v>
      </c>
      <c r="E144" s="38">
        <v>11.5</v>
      </c>
      <c r="F144" s="19">
        <v>3299</v>
      </c>
    </row>
    <row r="145" spans="1:6" x14ac:dyDescent="0.25">
      <c r="A145" s="21">
        <v>265228</v>
      </c>
      <c r="B145" s="7" t="s">
        <v>113</v>
      </c>
      <c r="C145" s="7" t="s">
        <v>155</v>
      </c>
      <c r="D145" s="8" t="s">
        <v>2</v>
      </c>
      <c r="E145" s="38">
        <v>9.6</v>
      </c>
      <c r="F145" s="19">
        <v>10599</v>
      </c>
    </row>
    <row r="146" spans="1:6" x14ac:dyDescent="0.25">
      <c r="A146" s="21">
        <v>265360</v>
      </c>
      <c r="B146" s="7" t="s">
        <v>114</v>
      </c>
      <c r="C146" s="7" t="s">
        <v>134</v>
      </c>
      <c r="D146" s="8" t="s">
        <v>84</v>
      </c>
      <c r="E146" s="38">
        <v>9.9</v>
      </c>
      <c r="F146" s="19">
        <v>1799</v>
      </c>
    </row>
    <row r="147" spans="1:6" x14ac:dyDescent="0.25">
      <c r="A147" s="21">
        <v>265442</v>
      </c>
      <c r="B147" s="7" t="s">
        <v>117</v>
      </c>
      <c r="C147" s="7" t="s">
        <v>151</v>
      </c>
      <c r="D147" s="8" t="s">
        <v>249</v>
      </c>
      <c r="E147" s="38">
        <v>25.8</v>
      </c>
      <c r="F147" s="19">
        <v>3399</v>
      </c>
    </row>
    <row r="148" spans="1:6" x14ac:dyDescent="0.25">
      <c r="A148" s="21">
        <v>265370</v>
      </c>
      <c r="B148" s="7" t="s">
        <v>115</v>
      </c>
      <c r="C148" s="7" t="s">
        <v>136</v>
      </c>
      <c r="D148" s="8" t="s">
        <v>219</v>
      </c>
      <c r="E148" s="38">
        <v>7.35</v>
      </c>
      <c r="F148" s="19">
        <v>6599</v>
      </c>
    </row>
    <row r="149" spans="1:6" x14ac:dyDescent="0.25">
      <c r="A149" s="21">
        <v>265409</v>
      </c>
      <c r="B149" s="7" t="s">
        <v>117</v>
      </c>
      <c r="C149" s="7" t="s">
        <v>146</v>
      </c>
      <c r="D149" s="8" t="s">
        <v>101</v>
      </c>
      <c r="E149" s="38">
        <v>23</v>
      </c>
      <c r="F149" s="19">
        <v>6999</v>
      </c>
    </row>
    <row r="150" spans="1:6" x14ac:dyDescent="0.25">
      <c r="A150" s="21">
        <v>265483</v>
      </c>
      <c r="B150" s="7" t="s">
        <v>119</v>
      </c>
      <c r="C150" s="7" t="s">
        <v>120</v>
      </c>
      <c r="D150" s="8" t="s">
        <v>271</v>
      </c>
      <c r="E150" s="38">
        <v>11.5</v>
      </c>
      <c r="F150" s="19">
        <v>499</v>
      </c>
    </row>
    <row r="151" spans="1:6" x14ac:dyDescent="0.25">
      <c r="A151" s="21">
        <v>265478</v>
      </c>
      <c r="B151" s="7" t="s">
        <v>119</v>
      </c>
      <c r="C151" s="7" t="s">
        <v>120</v>
      </c>
      <c r="D151" s="8" t="s">
        <v>269</v>
      </c>
      <c r="E151" s="38">
        <v>13.2</v>
      </c>
      <c r="F151" s="19">
        <v>499</v>
      </c>
    </row>
    <row r="152" spans="1:6" x14ac:dyDescent="0.25">
      <c r="A152" s="21">
        <v>265335</v>
      </c>
      <c r="B152" s="7" t="s">
        <v>114</v>
      </c>
      <c r="C152" s="7" t="s">
        <v>132</v>
      </c>
      <c r="D152" s="8" t="s">
        <v>78</v>
      </c>
      <c r="E152" s="38">
        <v>7.5</v>
      </c>
      <c r="F152" s="19">
        <v>3599</v>
      </c>
    </row>
    <row r="153" spans="1:6" x14ac:dyDescent="0.25">
      <c r="A153" s="21">
        <v>265420</v>
      </c>
      <c r="B153" s="7" t="s">
        <v>117</v>
      </c>
      <c r="C153" s="7" t="s">
        <v>103</v>
      </c>
      <c r="D153" s="8" t="s">
        <v>167</v>
      </c>
      <c r="E153" s="38">
        <v>20.7</v>
      </c>
      <c r="F153" s="19">
        <v>3999</v>
      </c>
    </row>
    <row r="154" spans="1:6" x14ac:dyDescent="0.25">
      <c r="A154" s="21">
        <v>265490</v>
      </c>
      <c r="B154" s="7" t="s">
        <v>119</v>
      </c>
      <c r="C154" s="7" t="s">
        <v>120</v>
      </c>
      <c r="D154" s="8" t="s">
        <v>273</v>
      </c>
      <c r="E154" s="38">
        <v>10.4</v>
      </c>
      <c r="F154" s="19">
        <v>449</v>
      </c>
    </row>
    <row r="155" spans="1:6" x14ac:dyDescent="0.25">
      <c r="A155" s="21">
        <v>265460</v>
      </c>
      <c r="B155" s="7" t="s">
        <v>118</v>
      </c>
      <c r="C155" s="7" t="s">
        <v>154</v>
      </c>
      <c r="D155" s="8" t="s">
        <v>16</v>
      </c>
      <c r="E155" s="38">
        <v>17.2</v>
      </c>
      <c r="F155" s="19">
        <v>959</v>
      </c>
    </row>
    <row r="156" spans="1:6" x14ac:dyDescent="0.25">
      <c r="A156" s="21">
        <v>265499</v>
      </c>
      <c r="B156" s="7" t="s">
        <v>119</v>
      </c>
      <c r="C156" s="7" t="s">
        <v>120</v>
      </c>
      <c r="D156" s="8" t="s">
        <v>276</v>
      </c>
      <c r="E156" s="38">
        <v>4.5</v>
      </c>
      <c r="F156" s="19">
        <v>189</v>
      </c>
    </row>
    <row r="157" spans="1:6" x14ac:dyDescent="0.25">
      <c r="A157" s="21">
        <v>265326</v>
      </c>
      <c r="B157" s="7" t="s">
        <v>114</v>
      </c>
      <c r="C157" s="7" t="s">
        <v>131</v>
      </c>
      <c r="D157" s="8" t="s">
        <v>203</v>
      </c>
      <c r="E157" s="38">
        <v>8.65</v>
      </c>
      <c r="F157" s="19">
        <v>12999</v>
      </c>
    </row>
    <row r="158" spans="1:6" x14ac:dyDescent="0.25">
      <c r="A158" s="21">
        <v>265394</v>
      </c>
      <c r="B158" s="7" t="s">
        <v>116</v>
      </c>
      <c r="C158" s="7" t="s">
        <v>142</v>
      </c>
      <c r="D158" s="8" t="s">
        <v>239</v>
      </c>
      <c r="E158" s="38">
        <v>14.3</v>
      </c>
      <c r="F158" s="19">
        <v>599</v>
      </c>
    </row>
    <row r="159" spans="1:6" x14ac:dyDescent="0.25">
      <c r="A159" s="21">
        <v>265456</v>
      </c>
      <c r="B159" s="7" t="s">
        <v>118</v>
      </c>
      <c r="C159" s="7" t="s">
        <v>153</v>
      </c>
      <c r="D159" s="8" t="s">
        <v>109</v>
      </c>
      <c r="E159" s="38">
        <v>15.8</v>
      </c>
      <c r="F159" s="19">
        <v>1199</v>
      </c>
    </row>
    <row r="160" spans="1:6" x14ac:dyDescent="0.25">
      <c r="A160" s="21">
        <v>265249</v>
      </c>
      <c r="B160" s="7" t="s">
        <v>113</v>
      </c>
      <c r="C160" s="7" t="s">
        <v>124</v>
      </c>
      <c r="D160" s="8" t="s">
        <v>40</v>
      </c>
      <c r="E160" s="38">
        <v>11.8</v>
      </c>
      <c r="F160" s="19">
        <v>6999</v>
      </c>
    </row>
    <row r="161" spans="1:6" x14ac:dyDescent="0.25">
      <c r="A161" s="21">
        <v>265388</v>
      </c>
      <c r="B161" s="7" t="s">
        <v>116</v>
      </c>
      <c r="C161" s="7" t="s">
        <v>141</v>
      </c>
      <c r="D161" s="8" t="s">
        <v>233</v>
      </c>
      <c r="E161" s="38">
        <v>13.4</v>
      </c>
      <c r="F161" s="19">
        <v>4399</v>
      </c>
    </row>
    <row r="162" spans="1:6" x14ac:dyDescent="0.25">
      <c r="A162" s="21">
        <v>265292</v>
      </c>
      <c r="B162" s="7" t="s">
        <v>113</v>
      </c>
      <c r="C162" s="7" t="s">
        <v>63</v>
      </c>
      <c r="D162" s="8" t="s">
        <v>65</v>
      </c>
      <c r="E162" s="38">
        <v>14.3</v>
      </c>
      <c r="F162" s="19">
        <v>799</v>
      </c>
    </row>
    <row r="163" spans="1:6" x14ac:dyDescent="0.25">
      <c r="A163" s="21">
        <v>265251</v>
      </c>
      <c r="B163" s="7" t="s">
        <v>113</v>
      </c>
      <c r="C163" s="7" t="s">
        <v>124</v>
      </c>
      <c r="D163" s="8" t="s">
        <v>42</v>
      </c>
      <c r="E163" s="38">
        <v>13.5</v>
      </c>
      <c r="F163" s="19">
        <v>3999</v>
      </c>
    </row>
    <row r="164" spans="1:6" x14ac:dyDescent="0.25">
      <c r="A164" s="21">
        <v>265444</v>
      </c>
      <c r="B164" s="7" t="s">
        <v>117</v>
      </c>
      <c r="C164" s="7" t="s">
        <v>151</v>
      </c>
      <c r="D164" s="8" t="s">
        <v>251</v>
      </c>
      <c r="E164" s="38">
        <v>24.9</v>
      </c>
      <c r="F164" s="19">
        <v>2499</v>
      </c>
    </row>
    <row r="165" spans="1:6" x14ac:dyDescent="0.25">
      <c r="A165" s="21">
        <v>265218</v>
      </c>
      <c r="B165" s="7" t="s">
        <v>113</v>
      </c>
      <c r="C165" s="7" t="s">
        <v>121</v>
      </c>
      <c r="D165" s="8" t="s">
        <v>178</v>
      </c>
      <c r="E165" s="38">
        <v>12</v>
      </c>
      <c r="F165" s="19">
        <v>2199</v>
      </c>
    </row>
    <row r="166" spans="1:6" x14ac:dyDescent="0.25">
      <c r="A166" s="21">
        <v>265267</v>
      </c>
      <c r="B166" s="7" t="s">
        <v>113</v>
      </c>
      <c r="C166" s="7" t="s">
        <v>127</v>
      </c>
      <c r="D166" s="8" t="s">
        <v>56</v>
      </c>
      <c r="E166" s="38">
        <v>16.899999999999999</v>
      </c>
      <c r="F166" s="19">
        <v>7399</v>
      </c>
    </row>
    <row r="167" spans="1:6" x14ac:dyDescent="0.25">
      <c r="A167" s="21">
        <v>265505</v>
      </c>
      <c r="B167" s="7" t="s">
        <v>119</v>
      </c>
      <c r="C167" s="7" t="s">
        <v>120</v>
      </c>
      <c r="D167" s="8" t="s">
        <v>283</v>
      </c>
      <c r="E167" s="38">
        <v>10.9</v>
      </c>
      <c r="F167" s="19">
        <v>369</v>
      </c>
    </row>
    <row r="168" spans="1:6" x14ac:dyDescent="0.25">
      <c r="A168" s="21">
        <v>265311</v>
      </c>
      <c r="B168" s="7" t="s">
        <v>113</v>
      </c>
      <c r="C168" s="7" t="s">
        <v>129</v>
      </c>
      <c r="D168" s="8" t="s">
        <v>196</v>
      </c>
      <c r="E168" s="38">
        <v>13.82</v>
      </c>
      <c r="F168" s="19">
        <v>999</v>
      </c>
    </row>
    <row r="169" spans="1:6" x14ac:dyDescent="0.25">
      <c r="A169" s="21">
        <v>265472</v>
      </c>
      <c r="B169" s="7" t="s">
        <v>118</v>
      </c>
      <c r="C169" s="7" t="s">
        <v>21</v>
      </c>
      <c r="D169" s="8" t="s">
        <v>263</v>
      </c>
      <c r="E169" s="38">
        <v>13.94</v>
      </c>
      <c r="F169" s="19">
        <v>799</v>
      </c>
    </row>
    <row r="170" spans="1:6" x14ac:dyDescent="0.25">
      <c r="A170" s="21">
        <v>265253</v>
      </c>
      <c r="B170" s="7" t="s">
        <v>113</v>
      </c>
      <c r="C170" s="7" t="s">
        <v>124</v>
      </c>
      <c r="D170" s="8" t="s">
        <v>44</v>
      </c>
      <c r="E170" s="38">
        <v>14.1</v>
      </c>
      <c r="F170" s="19">
        <v>2399</v>
      </c>
    </row>
    <row r="171" spans="1:6" x14ac:dyDescent="0.25">
      <c r="A171" s="21">
        <v>265367</v>
      </c>
      <c r="B171" s="7" t="s">
        <v>114</v>
      </c>
      <c r="C171" s="7" t="s">
        <v>135</v>
      </c>
      <c r="D171" s="8" t="s">
        <v>218</v>
      </c>
      <c r="E171" s="38">
        <v>8.5500000000000007</v>
      </c>
      <c r="F171" s="19">
        <v>2299</v>
      </c>
    </row>
    <row r="172" spans="1:6" x14ac:dyDescent="0.25">
      <c r="A172" s="21">
        <v>265373</v>
      </c>
      <c r="B172" s="7" t="s">
        <v>115</v>
      </c>
      <c r="C172" s="7" t="s">
        <v>136</v>
      </c>
      <c r="D172" s="8" t="s">
        <v>92</v>
      </c>
      <c r="E172" s="38">
        <v>10.1</v>
      </c>
      <c r="F172" s="19">
        <v>1899</v>
      </c>
    </row>
    <row r="173" spans="1:6" x14ac:dyDescent="0.25">
      <c r="A173" s="21">
        <v>265452</v>
      </c>
      <c r="B173" s="7" t="s">
        <v>118</v>
      </c>
      <c r="C173" s="7" t="s">
        <v>153</v>
      </c>
      <c r="D173" s="8" t="s">
        <v>105</v>
      </c>
      <c r="E173" s="38">
        <v>15.1</v>
      </c>
      <c r="F173" s="19">
        <v>1799</v>
      </c>
    </row>
    <row r="174" spans="1:6" x14ac:dyDescent="0.25">
      <c r="A174" s="21">
        <v>265245</v>
      </c>
      <c r="B174" s="7" t="s">
        <v>113</v>
      </c>
      <c r="C174" s="7" t="s">
        <v>32</v>
      </c>
      <c r="D174" s="8" t="s">
        <v>38</v>
      </c>
      <c r="E174" s="38">
        <v>14.2</v>
      </c>
      <c r="F174" s="19">
        <v>2199</v>
      </c>
    </row>
    <row r="175" spans="1:6" x14ac:dyDescent="0.25">
      <c r="A175" s="21">
        <v>265269</v>
      </c>
      <c r="B175" s="7" t="s">
        <v>113</v>
      </c>
      <c r="C175" s="7" t="s">
        <v>127</v>
      </c>
      <c r="D175" s="8" t="s">
        <v>58</v>
      </c>
      <c r="E175" s="38">
        <v>17.5</v>
      </c>
      <c r="F175" s="19">
        <v>3999</v>
      </c>
    </row>
    <row r="176" spans="1:6" x14ac:dyDescent="0.25">
      <c r="A176" s="21">
        <v>265272</v>
      </c>
      <c r="B176" s="7" t="s">
        <v>113</v>
      </c>
      <c r="C176" s="7" t="s">
        <v>128</v>
      </c>
      <c r="D176" s="8" t="s">
        <v>61</v>
      </c>
      <c r="E176" s="38">
        <v>12.4</v>
      </c>
      <c r="F176" s="19">
        <v>1599</v>
      </c>
    </row>
    <row r="177" spans="1:6" x14ac:dyDescent="0.25">
      <c r="A177" s="21">
        <v>265221</v>
      </c>
      <c r="B177" s="7" t="s">
        <v>113</v>
      </c>
      <c r="C177" s="7" t="s">
        <v>121</v>
      </c>
      <c r="D177" s="8" t="s">
        <v>181</v>
      </c>
      <c r="E177" s="38">
        <v>12.9</v>
      </c>
      <c r="F177" s="19">
        <v>1199</v>
      </c>
    </row>
    <row r="178" spans="1:6" x14ac:dyDescent="0.25">
      <c r="A178" s="21">
        <v>265411</v>
      </c>
      <c r="B178" s="7" t="s">
        <v>117</v>
      </c>
      <c r="C178" s="7" t="s">
        <v>146</v>
      </c>
      <c r="D178" s="8" t="s">
        <v>160</v>
      </c>
      <c r="E178" s="38">
        <v>22.8</v>
      </c>
      <c r="F178" s="19">
        <v>4599</v>
      </c>
    </row>
    <row r="179" spans="1:6" x14ac:dyDescent="0.25">
      <c r="A179" s="21">
        <v>265351</v>
      </c>
      <c r="B179" s="7" t="s">
        <v>114</v>
      </c>
      <c r="C179" s="7" t="s">
        <v>133</v>
      </c>
      <c r="D179" s="8" t="s">
        <v>212</v>
      </c>
      <c r="E179" s="38">
        <v>8.5500000000000007</v>
      </c>
      <c r="F179" s="19">
        <v>2899</v>
      </c>
    </row>
    <row r="180" spans="1:6" x14ac:dyDescent="0.25">
      <c r="A180" s="21">
        <v>265225</v>
      </c>
      <c r="B180" s="7" t="s">
        <v>113</v>
      </c>
      <c r="C180" s="7" t="s">
        <v>122</v>
      </c>
      <c r="D180" s="8" t="s">
        <v>185</v>
      </c>
      <c r="E180" s="38">
        <v>13.3</v>
      </c>
      <c r="F180" s="19">
        <v>1999</v>
      </c>
    </row>
    <row r="181" spans="1:6" x14ac:dyDescent="0.25">
      <c r="A181" s="21">
        <v>265413</v>
      </c>
      <c r="B181" s="7" t="s">
        <v>117</v>
      </c>
      <c r="C181" s="7" t="s">
        <v>147</v>
      </c>
      <c r="D181" s="8" t="s">
        <v>162</v>
      </c>
      <c r="E181" s="38">
        <v>20.9</v>
      </c>
      <c r="F181" s="19">
        <v>3999</v>
      </c>
    </row>
    <row r="182" spans="1:6" x14ac:dyDescent="0.25">
      <c r="A182" s="21">
        <v>265263</v>
      </c>
      <c r="B182" s="7" t="s">
        <v>113</v>
      </c>
      <c r="C182" s="7" t="s">
        <v>126</v>
      </c>
      <c r="D182" s="8" t="s">
        <v>54</v>
      </c>
      <c r="E182" s="38">
        <v>14</v>
      </c>
      <c r="F182" s="19">
        <v>3899</v>
      </c>
    </row>
    <row r="183" spans="1:6" x14ac:dyDescent="0.25">
      <c r="A183" s="21">
        <v>265350</v>
      </c>
      <c r="B183" s="7" t="s">
        <v>114</v>
      </c>
      <c r="C183" s="7" t="s">
        <v>133</v>
      </c>
      <c r="D183" s="8" t="s">
        <v>82</v>
      </c>
      <c r="E183" s="38">
        <v>7.6</v>
      </c>
      <c r="F183" s="19">
        <v>2999</v>
      </c>
    </row>
    <row r="184" spans="1:6" x14ac:dyDescent="0.25">
      <c r="A184" s="21">
        <v>265487</v>
      </c>
      <c r="B184" s="7" t="s">
        <v>119</v>
      </c>
      <c r="C184" s="7" t="s">
        <v>120</v>
      </c>
      <c r="D184" s="8" t="s">
        <v>272</v>
      </c>
      <c r="E184" s="38">
        <v>10.72</v>
      </c>
      <c r="F184" s="19">
        <v>449</v>
      </c>
    </row>
    <row r="185" spans="1:6" x14ac:dyDescent="0.25">
      <c r="A185" s="21">
        <v>265380</v>
      </c>
      <c r="B185" s="7" t="s">
        <v>116</v>
      </c>
      <c r="C185" s="7" t="s">
        <v>138</v>
      </c>
      <c r="D185" s="8" t="s">
        <v>226</v>
      </c>
      <c r="E185" s="38">
        <v>13.5</v>
      </c>
      <c r="F185" s="19">
        <v>999</v>
      </c>
    </row>
    <row r="186" spans="1:6" x14ac:dyDescent="0.25">
      <c r="A186" s="21">
        <v>265324</v>
      </c>
      <c r="B186" s="7" t="s">
        <v>113</v>
      </c>
      <c r="C186" s="7" t="s">
        <v>130</v>
      </c>
      <c r="D186" s="8" t="s">
        <v>201</v>
      </c>
      <c r="E186" s="38">
        <v>13.66</v>
      </c>
      <c r="F186" s="19">
        <v>549</v>
      </c>
    </row>
    <row r="187" spans="1:6" x14ac:dyDescent="0.25">
      <c r="A187" s="21">
        <v>265203</v>
      </c>
      <c r="B187" s="7" t="s">
        <v>113</v>
      </c>
      <c r="C187" s="7" t="s">
        <v>121</v>
      </c>
      <c r="D187" s="8" t="s">
        <v>1</v>
      </c>
      <c r="E187" s="38">
        <v>9.6999999999999993</v>
      </c>
      <c r="F187" s="19">
        <v>4599</v>
      </c>
    </row>
    <row r="188" spans="1:6" x14ac:dyDescent="0.25">
      <c r="A188" s="21">
        <v>265239</v>
      </c>
      <c r="B188" s="7" t="s">
        <v>113</v>
      </c>
      <c r="C188" s="7" t="s">
        <v>32</v>
      </c>
      <c r="D188" s="8" t="s">
        <v>33</v>
      </c>
      <c r="E188" s="38">
        <v>12.8</v>
      </c>
      <c r="F188" s="19">
        <v>5299</v>
      </c>
    </row>
    <row r="189" spans="1:6" x14ac:dyDescent="0.25">
      <c r="A189" s="21">
        <v>265244</v>
      </c>
      <c r="B189" s="7" t="s">
        <v>113</v>
      </c>
      <c r="C189" s="7" t="s">
        <v>32</v>
      </c>
      <c r="D189" s="8" t="s">
        <v>37</v>
      </c>
      <c r="E189" s="38">
        <v>14.6</v>
      </c>
      <c r="F189" s="19">
        <v>2399</v>
      </c>
    </row>
    <row r="190" spans="1:6" x14ac:dyDescent="0.25">
      <c r="A190" s="21">
        <v>265363</v>
      </c>
      <c r="B190" s="7" t="s">
        <v>114</v>
      </c>
      <c r="C190" s="7" t="s">
        <v>134</v>
      </c>
      <c r="D190" s="8" t="s">
        <v>86</v>
      </c>
      <c r="E190" s="38">
        <v>9.3000000000000007</v>
      </c>
      <c r="F190" s="19">
        <v>1199</v>
      </c>
    </row>
    <row r="191" spans="1:6" x14ac:dyDescent="0.25">
      <c r="A191" s="21">
        <v>265258</v>
      </c>
      <c r="B191" s="7" t="s">
        <v>113</v>
      </c>
      <c r="C191" s="7" t="s">
        <v>126</v>
      </c>
      <c r="D191" s="8" t="s">
        <v>49</v>
      </c>
      <c r="E191" s="38">
        <v>11.7</v>
      </c>
      <c r="F191" s="19">
        <v>9999</v>
      </c>
    </row>
    <row r="192" spans="1:6" x14ac:dyDescent="0.25">
      <c r="A192" s="21">
        <v>265379</v>
      </c>
      <c r="B192" s="7" t="s">
        <v>116</v>
      </c>
      <c r="C192" s="7" t="s">
        <v>138</v>
      </c>
      <c r="D192" s="8" t="s">
        <v>225</v>
      </c>
      <c r="E192" s="38">
        <v>13</v>
      </c>
      <c r="F192" s="19">
        <v>1199</v>
      </c>
    </row>
    <row r="193" spans="1:6" x14ac:dyDescent="0.25">
      <c r="A193" s="21">
        <v>265374</v>
      </c>
      <c r="B193" s="7" t="s">
        <v>115</v>
      </c>
      <c r="C193" s="7" t="s">
        <v>136</v>
      </c>
      <c r="D193" s="8" t="s">
        <v>221</v>
      </c>
      <c r="E193" s="38">
        <v>10.25</v>
      </c>
      <c r="F193" s="19">
        <v>1399</v>
      </c>
    </row>
    <row r="194" spans="1:6" x14ac:dyDescent="0.25">
      <c r="A194" s="21">
        <v>265330</v>
      </c>
      <c r="B194" s="7" t="s">
        <v>114</v>
      </c>
      <c r="C194" s="7" t="s">
        <v>132</v>
      </c>
      <c r="D194" s="8" t="s">
        <v>205</v>
      </c>
      <c r="E194" s="38">
        <v>7.25</v>
      </c>
      <c r="F194" s="19">
        <v>12999</v>
      </c>
    </row>
    <row r="195" spans="1:6" x14ac:dyDescent="0.25">
      <c r="A195" s="21">
        <v>265332</v>
      </c>
      <c r="B195" s="7" t="s">
        <v>114</v>
      </c>
      <c r="C195" s="7" t="s">
        <v>132</v>
      </c>
      <c r="D195" s="8" t="s">
        <v>206</v>
      </c>
      <c r="E195" s="38">
        <v>8.25</v>
      </c>
      <c r="F195" s="19">
        <v>4999</v>
      </c>
    </row>
    <row r="196" spans="1:6" x14ac:dyDescent="0.25">
      <c r="A196" s="21">
        <v>265476</v>
      </c>
      <c r="B196" s="7" t="s">
        <v>119</v>
      </c>
      <c r="C196" s="7" t="s">
        <v>120</v>
      </c>
      <c r="D196" s="8" t="s">
        <v>267</v>
      </c>
      <c r="E196" s="38">
        <v>13.9</v>
      </c>
      <c r="F196" s="19">
        <v>689</v>
      </c>
    </row>
    <row r="197" spans="1:6" x14ac:dyDescent="0.25">
      <c r="A197" s="21">
        <v>265473</v>
      </c>
      <c r="B197" s="7" t="s">
        <v>118</v>
      </c>
      <c r="C197" s="7" t="s">
        <v>21</v>
      </c>
      <c r="D197" s="8" t="s">
        <v>264</v>
      </c>
      <c r="E197" s="38">
        <v>13.94</v>
      </c>
      <c r="F197" s="19">
        <v>799</v>
      </c>
    </row>
    <row r="198" spans="1:6" x14ac:dyDescent="0.25">
      <c r="A198" s="21">
        <v>265511</v>
      </c>
      <c r="B198" s="7" t="s">
        <v>119</v>
      </c>
      <c r="C198" s="7" t="s">
        <v>120</v>
      </c>
      <c r="D198" s="8" t="s">
        <v>289</v>
      </c>
      <c r="E198" s="38">
        <v>7.9</v>
      </c>
      <c r="F198" s="19">
        <v>279</v>
      </c>
    </row>
    <row r="199" spans="1:6" x14ac:dyDescent="0.25">
      <c r="A199" s="21">
        <v>265312</v>
      </c>
      <c r="B199" s="7" t="s">
        <v>113</v>
      </c>
      <c r="C199" s="7" t="s">
        <v>129</v>
      </c>
      <c r="D199" s="8" t="s">
        <v>197</v>
      </c>
      <c r="E199" s="38">
        <v>14.12</v>
      </c>
      <c r="F199" s="19">
        <v>899</v>
      </c>
    </row>
    <row r="200" spans="1:6" x14ac:dyDescent="0.25">
      <c r="A200" s="21">
        <v>265396</v>
      </c>
      <c r="B200" s="7" t="s">
        <v>116</v>
      </c>
      <c r="C200" s="7" t="s">
        <v>143</v>
      </c>
      <c r="D200" s="8" t="s">
        <v>94</v>
      </c>
      <c r="E200" s="38">
        <v>8.4</v>
      </c>
      <c r="F200" s="19">
        <v>3399</v>
      </c>
    </row>
    <row r="201" spans="1:6" x14ac:dyDescent="0.25">
      <c r="A201" s="21">
        <v>265361</v>
      </c>
      <c r="B201" s="7" t="s">
        <v>114</v>
      </c>
      <c r="C201" s="7" t="s">
        <v>134</v>
      </c>
      <c r="D201" s="8" t="s">
        <v>216</v>
      </c>
      <c r="E201" s="38">
        <v>8.85</v>
      </c>
      <c r="F201" s="19">
        <v>1299</v>
      </c>
    </row>
    <row r="202" spans="1:6" x14ac:dyDescent="0.25">
      <c r="A202" s="21">
        <v>265291</v>
      </c>
      <c r="B202" s="7" t="s">
        <v>113</v>
      </c>
      <c r="C202" s="7" t="s">
        <v>63</v>
      </c>
      <c r="D202" s="8" t="s">
        <v>64</v>
      </c>
      <c r="E202" s="38">
        <v>14.3</v>
      </c>
      <c r="F202" s="19">
        <v>799</v>
      </c>
    </row>
    <row r="203" spans="1:6" x14ac:dyDescent="0.25">
      <c r="A203" s="21">
        <v>265457</v>
      </c>
      <c r="B203" s="7" t="s">
        <v>118</v>
      </c>
      <c r="C203" s="7" t="s">
        <v>153</v>
      </c>
      <c r="D203" s="8" t="s">
        <v>110</v>
      </c>
      <c r="E203" s="38">
        <v>15.8</v>
      </c>
      <c r="F203" s="19">
        <v>1199</v>
      </c>
    </row>
    <row r="204" spans="1:6" x14ac:dyDescent="0.25">
      <c r="A204" s="21">
        <v>265237</v>
      </c>
      <c r="B204" s="7" t="s">
        <v>113</v>
      </c>
      <c r="C204" s="7" t="s">
        <v>32</v>
      </c>
      <c r="D204" s="8" t="s">
        <v>31</v>
      </c>
      <c r="E204" s="38">
        <v>12.1</v>
      </c>
      <c r="F204" s="19">
        <v>7999</v>
      </c>
    </row>
    <row r="205" spans="1:6" x14ac:dyDescent="0.25">
      <c r="A205" s="21">
        <v>265391</v>
      </c>
      <c r="B205" s="7" t="s">
        <v>116</v>
      </c>
      <c r="C205" s="7" t="s">
        <v>142</v>
      </c>
      <c r="D205" s="8" t="s">
        <v>236</v>
      </c>
      <c r="E205" s="38">
        <v>14.1</v>
      </c>
      <c r="F205" s="19">
        <v>699</v>
      </c>
    </row>
    <row r="206" spans="1:6" x14ac:dyDescent="0.25">
      <c r="A206" s="21">
        <v>265501</v>
      </c>
      <c r="B206" s="7" t="s">
        <v>119</v>
      </c>
      <c r="C206" s="7" t="s">
        <v>120</v>
      </c>
      <c r="D206" s="8" t="s">
        <v>279</v>
      </c>
      <c r="E206" s="38">
        <v>12.5</v>
      </c>
      <c r="F206" s="19">
        <v>449</v>
      </c>
    </row>
    <row r="207" spans="1:6" x14ac:dyDescent="0.25">
      <c r="A207" s="21">
        <v>265423</v>
      </c>
      <c r="B207" s="7" t="s">
        <v>117</v>
      </c>
      <c r="C207" s="7" t="s">
        <v>149</v>
      </c>
      <c r="D207" s="8" t="s">
        <v>170</v>
      </c>
      <c r="E207" s="38">
        <v>20.6</v>
      </c>
      <c r="F207" s="19">
        <v>3999</v>
      </c>
    </row>
    <row r="208" spans="1:6" x14ac:dyDescent="0.25">
      <c r="A208" s="21">
        <v>265290</v>
      </c>
      <c r="B208" s="7" t="s">
        <v>113</v>
      </c>
      <c r="C208" s="7" t="s">
        <v>63</v>
      </c>
      <c r="D208" s="8" t="s">
        <v>192</v>
      </c>
      <c r="E208" s="38">
        <v>14.12</v>
      </c>
      <c r="F208" s="19">
        <v>899</v>
      </c>
    </row>
    <row r="209" spans="1:6" x14ac:dyDescent="0.25">
      <c r="A209" s="21">
        <v>265264</v>
      </c>
      <c r="B209" s="7" t="s">
        <v>113</v>
      </c>
      <c r="C209" s="7" t="s">
        <v>126</v>
      </c>
      <c r="D209" s="8" t="s">
        <v>55</v>
      </c>
      <c r="E209" s="38">
        <v>14.7</v>
      </c>
      <c r="F209" s="19">
        <v>2999</v>
      </c>
    </row>
    <row r="210" spans="1:6" x14ac:dyDescent="0.25">
      <c r="A210" s="21">
        <v>265325</v>
      </c>
      <c r="B210" s="7" t="s">
        <v>113</v>
      </c>
      <c r="C210" s="7" t="s">
        <v>130</v>
      </c>
      <c r="D210" s="8" t="s">
        <v>202</v>
      </c>
      <c r="E210" s="38">
        <v>13.01</v>
      </c>
      <c r="F210" s="19">
        <v>499</v>
      </c>
    </row>
    <row r="211" spans="1:6" x14ac:dyDescent="0.25">
      <c r="A211" s="21">
        <v>265321</v>
      </c>
      <c r="B211" s="7" t="s">
        <v>113</v>
      </c>
      <c r="C211" s="7" t="s">
        <v>129</v>
      </c>
      <c r="D211" s="8" t="s">
        <v>200</v>
      </c>
      <c r="E211" s="38">
        <v>13.86</v>
      </c>
      <c r="F211" s="19">
        <v>499</v>
      </c>
    </row>
    <row r="212" spans="1:6" x14ac:dyDescent="0.25">
      <c r="A212" s="21">
        <v>265202</v>
      </c>
      <c r="B212" s="7" t="s">
        <v>113</v>
      </c>
      <c r="C212" s="7" t="s">
        <v>121</v>
      </c>
      <c r="D212" s="8" t="s">
        <v>172</v>
      </c>
      <c r="E212" s="38">
        <v>9.3000000000000007</v>
      </c>
      <c r="F212" s="19">
        <v>6299</v>
      </c>
    </row>
    <row r="213" spans="1:6" x14ac:dyDescent="0.25">
      <c r="A213" s="21">
        <v>265468</v>
      </c>
      <c r="B213" s="7" t="s">
        <v>118</v>
      </c>
      <c r="C213" s="7" t="s">
        <v>21</v>
      </c>
      <c r="D213" s="8" t="s">
        <v>18</v>
      </c>
      <c r="E213" s="38">
        <v>12.96</v>
      </c>
      <c r="F213" s="19">
        <v>1399</v>
      </c>
    </row>
    <row r="214" spans="1:6" x14ac:dyDescent="0.25">
      <c r="A214" s="21">
        <v>265353</v>
      </c>
      <c r="B214" s="7" t="s">
        <v>114</v>
      </c>
      <c r="C214" s="7" t="s">
        <v>133</v>
      </c>
      <c r="D214" s="8" t="s">
        <v>214</v>
      </c>
      <c r="E214" s="38">
        <v>9.0500000000000007</v>
      </c>
      <c r="F214" s="19">
        <v>2499</v>
      </c>
    </row>
    <row r="215" spans="1:6" x14ac:dyDescent="0.25">
      <c r="A215" s="21">
        <v>265454</v>
      </c>
      <c r="B215" s="7" t="s">
        <v>118</v>
      </c>
      <c r="C215" s="7" t="s">
        <v>153</v>
      </c>
      <c r="D215" s="8" t="s">
        <v>107</v>
      </c>
      <c r="E215" s="38">
        <v>15.7</v>
      </c>
      <c r="F215" s="19">
        <v>1399</v>
      </c>
    </row>
    <row r="216" spans="1:6" x14ac:dyDescent="0.25">
      <c r="A216" s="21">
        <v>265317</v>
      </c>
      <c r="B216" s="7" t="s">
        <v>113</v>
      </c>
      <c r="C216" s="7" t="s">
        <v>129</v>
      </c>
      <c r="D216" s="8" t="s">
        <v>73</v>
      </c>
      <c r="E216" s="38">
        <v>14.3</v>
      </c>
      <c r="F216" s="19">
        <v>699</v>
      </c>
    </row>
    <row r="217" spans="1:6" x14ac:dyDescent="0.25">
      <c r="A217" s="21">
        <v>265408</v>
      </c>
      <c r="B217" s="7" t="s">
        <v>117</v>
      </c>
      <c r="C217" s="7" t="s">
        <v>146</v>
      </c>
      <c r="D217" s="8" t="s">
        <v>9</v>
      </c>
      <c r="E217" s="38">
        <v>22.9</v>
      </c>
      <c r="F217" s="19">
        <v>7999</v>
      </c>
    </row>
    <row r="218" spans="1:6" x14ac:dyDescent="0.25">
      <c r="A218" s="21">
        <v>265412</v>
      </c>
      <c r="B218" s="7" t="s">
        <v>117</v>
      </c>
      <c r="C218" s="7" t="s">
        <v>147</v>
      </c>
      <c r="D218" s="8" t="s">
        <v>161</v>
      </c>
      <c r="E218" s="38">
        <v>20.8</v>
      </c>
      <c r="F218" s="19">
        <v>4699</v>
      </c>
    </row>
    <row r="219" spans="1:6" x14ac:dyDescent="0.25">
      <c r="A219" s="21">
        <v>265242</v>
      </c>
      <c r="B219" s="7" t="s">
        <v>113</v>
      </c>
      <c r="C219" s="7" t="s">
        <v>32</v>
      </c>
      <c r="D219" s="8" t="s">
        <v>36</v>
      </c>
      <c r="E219" s="38">
        <v>13.3</v>
      </c>
      <c r="F219" s="19">
        <v>3599</v>
      </c>
    </row>
    <row r="220" spans="1:6" x14ac:dyDescent="0.25">
      <c r="A220" s="21">
        <v>265366</v>
      </c>
      <c r="B220" s="7" t="s">
        <v>114</v>
      </c>
      <c r="C220" s="7" t="s">
        <v>134</v>
      </c>
      <c r="D220" s="8" t="s">
        <v>88</v>
      </c>
      <c r="E220" s="38">
        <v>10.199999999999999</v>
      </c>
      <c r="F220" s="19">
        <v>799</v>
      </c>
    </row>
    <row r="221" spans="1:6" x14ac:dyDescent="0.25">
      <c r="A221" s="21">
        <v>265393</v>
      </c>
      <c r="B221" s="7" t="s">
        <v>116</v>
      </c>
      <c r="C221" s="7" t="s">
        <v>142</v>
      </c>
      <c r="D221" s="8" t="s">
        <v>238</v>
      </c>
      <c r="E221" s="38">
        <v>14.3</v>
      </c>
      <c r="F221" s="19">
        <v>599</v>
      </c>
    </row>
    <row r="222" spans="1:6" x14ac:dyDescent="0.25">
      <c r="A222" s="21">
        <v>265298</v>
      </c>
      <c r="B222" s="7" t="s">
        <v>113</v>
      </c>
      <c r="C222" s="7" t="s">
        <v>63</v>
      </c>
      <c r="D222" s="8" t="s">
        <v>194</v>
      </c>
      <c r="E222" s="38">
        <v>13.86</v>
      </c>
      <c r="F222" s="19">
        <v>499</v>
      </c>
    </row>
    <row r="223" spans="1:6" x14ac:dyDescent="0.25">
      <c r="A223" s="21">
        <v>265248</v>
      </c>
      <c r="B223" s="7" t="s">
        <v>113</v>
      </c>
      <c r="C223" s="7" t="s">
        <v>124</v>
      </c>
      <c r="D223" s="8" t="s">
        <v>39</v>
      </c>
      <c r="E223" s="38">
        <v>11.7</v>
      </c>
      <c r="F223" s="19">
        <v>7999</v>
      </c>
    </row>
    <row r="224" spans="1:6" x14ac:dyDescent="0.25">
      <c r="A224" s="21">
        <v>265327</v>
      </c>
      <c r="B224" s="7" t="s">
        <v>114</v>
      </c>
      <c r="C224" s="7" t="s">
        <v>131</v>
      </c>
      <c r="D224" s="8" t="s">
        <v>204</v>
      </c>
      <c r="E224" s="38">
        <v>9.25</v>
      </c>
      <c r="F224" s="19">
        <v>7999</v>
      </c>
    </row>
    <row r="225" spans="1:6" x14ac:dyDescent="0.25">
      <c r="A225" s="21">
        <v>265498</v>
      </c>
      <c r="B225" s="7" t="s">
        <v>119</v>
      </c>
      <c r="C225" s="7" t="s">
        <v>120</v>
      </c>
      <c r="D225" s="8" t="s">
        <v>275</v>
      </c>
      <c r="E225" s="38">
        <v>4.5</v>
      </c>
      <c r="F225" s="19">
        <v>189</v>
      </c>
    </row>
    <row r="226" spans="1:6" x14ac:dyDescent="0.25">
      <c r="A226" s="21">
        <v>265465</v>
      </c>
      <c r="B226" s="7" t="s">
        <v>118</v>
      </c>
      <c r="C226" s="7" t="s">
        <v>154</v>
      </c>
      <c r="D226" s="8" t="s">
        <v>260</v>
      </c>
      <c r="E226" s="38">
        <v>18</v>
      </c>
      <c r="F226" s="19">
        <v>849</v>
      </c>
    </row>
    <row r="227" spans="1:6" x14ac:dyDescent="0.25">
      <c r="A227" s="21">
        <v>265402</v>
      </c>
      <c r="B227" s="7" t="s">
        <v>116</v>
      </c>
      <c r="C227" s="7" t="s">
        <v>143</v>
      </c>
      <c r="D227" s="8" t="s">
        <v>100</v>
      </c>
      <c r="E227" s="38">
        <v>10.1</v>
      </c>
      <c r="F227" s="19">
        <v>899</v>
      </c>
    </row>
    <row r="228" spans="1:6" x14ac:dyDescent="0.25">
      <c r="A228" s="21">
        <v>265422</v>
      </c>
      <c r="B228" s="7" t="s">
        <v>117</v>
      </c>
      <c r="C228" s="7" t="s">
        <v>149</v>
      </c>
      <c r="D228" s="8" t="s">
        <v>169</v>
      </c>
      <c r="E228" s="38">
        <v>23.2</v>
      </c>
      <c r="F228" s="19">
        <v>5299</v>
      </c>
    </row>
    <row r="229" spans="1:6" x14ac:dyDescent="0.25">
      <c r="A229" s="21">
        <v>265447</v>
      </c>
      <c r="B229" s="7" t="s">
        <v>117</v>
      </c>
      <c r="C229" s="7" t="s">
        <v>152</v>
      </c>
      <c r="D229" s="8" t="s">
        <v>253</v>
      </c>
      <c r="E229" s="38">
        <v>23.9</v>
      </c>
      <c r="F229" s="19">
        <v>3399</v>
      </c>
    </row>
    <row r="230" spans="1:6" x14ac:dyDescent="0.25">
      <c r="A230" s="21">
        <v>265438</v>
      </c>
      <c r="B230" s="7" t="s">
        <v>117</v>
      </c>
      <c r="C230" s="7" t="s">
        <v>151</v>
      </c>
      <c r="D230" s="8" t="s">
        <v>245</v>
      </c>
      <c r="E230" s="38">
        <v>24.8</v>
      </c>
      <c r="F230" s="19">
        <v>2799</v>
      </c>
    </row>
    <row r="231" spans="1:6" x14ac:dyDescent="0.25">
      <c r="A231" s="21">
        <v>265276</v>
      </c>
      <c r="B231" s="7" t="s">
        <v>113</v>
      </c>
      <c r="C231" s="7" t="s">
        <v>63</v>
      </c>
      <c r="D231" s="8" t="s">
        <v>189</v>
      </c>
      <c r="E231" s="38">
        <v>13.32</v>
      </c>
      <c r="F231" s="19">
        <v>1199</v>
      </c>
    </row>
    <row r="232" spans="1:6" x14ac:dyDescent="0.25">
      <c r="A232" s="21">
        <v>265392</v>
      </c>
      <c r="B232" s="7" t="s">
        <v>116</v>
      </c>
      <c r="C232" s="7" t="s">
        <v>142</v>
      </c>
      <c r="D232" s="8" t="s">
        <v>237</v>
      </c>
      <c r="E232" s="38">
        <v>14.1</v>
      </c>
      <c r="F232" s="19">
        <v>699</v>
      </c>
    </row>
    <row r="233" spans="1:6" x14ac:dyDescent="0.25">
      <c r="A233" s="21">
        <v>265407</v>
      </c>
      <c r="B233" s="7" t="s">
        <v>117</v>
      </c>
      <c r="C233" s="7" t="s">
        <v>145</v>
      </c>
      <c r="D233" s="8" t="s">
        <v>158</v>
      </c>
      <c r="E233" s="38">
        <v>23.2</v>
      </c>
      <c r="F233" s="19">
        <v>5299</v>
      </c>
    </row>
    <row r="234" spans="1:6" x14ac:dyDescent="0.25">
      <c r="A234" s="21">
        <v>265395</v>
      </c>
      <c r="B234" s="7" t="s">
        <v>116</v>
      </c>
      <c r="C234" s="7" t="s">
        <v>142</v>
      </c>
      <c r="D234" s="8" t="s">
        <v>240</v>
      </c>
      <c r="E234" s="38">
        <v>14.5</v>
      </c>
      <c r="F234" s="19">
        <v>549</v>
      </c>
    </row>
    <row r="235" spans="1:6" x14ac:dyDescent="0.25">
      <c r="A235" s="21">
        <v>265329</v>
      </c>
      <c r="B235" s="7" t="s">
        <v>114</v>
      </c>
      <c r="C235" s="7" t="s">
        <v>131</v>
      </c>
      <c r="D235" s="8" t="s">
        <v>77</v>
      </c>
      <c r="E235" s="38">
        <v>9.1999999999999993</v>
      </c>
      <c r="F235" s="19">
        <v>3899</v>
      </c>
    </row>
    <row r="236" spans="1:6" x14ac:dyDescent="0.25">
      <c r="A236" s="21">
        <v>265206</v>
      </c>
      <c r="B236" s="7" t="s">
        <v>113</v>
      </c>
      <c r="C236" s="7" t="s">
        <v>121</v>
      </c>
      <c r="D236" s="8" t="s">
        <v>177</v>
      </c>
      <c r="E236" s="38">
        <v>11.3</v>
      </c>
      <c r="F236" s="19">
        <v>3199</v>
      </c>
    </row>
    <row r="237" spans="1:6" x14ac:dyDescent="0.25">
      <c r="A237" s="21">
        <v>265242</v>
      </c>
      <c r="B237" s="7" t="s">
        <v>113</v>
      </c>
      <c r="C237" s="7" t="s">
        <v>32</v>
      </c>
      <c r="D237" s="8" t="s">
        <v>36</v>
      </c>
      <c r="E237" s="38">
        <v>13.3</v>
      </c>
      <c r="F237" s="19">
        <v>3599</v>
      </c>
    </row>
    <row r="238" spans="1:6" x14ac:dyDescent="0.25">
      <c r="A238" s="21">
        <v>265224</v>
      </c>
      <c r="B238" s="7" t="s">
        <v>113</v>
      </c>
      <c r="C238" s="7" t="s">
        <v>122</v>
      </c>
      <c r="D238" s="8" t="s">
        <v>184</v>
      </c>
      <c r="E238" s="38">
        <v>12.2</v>
      </c>
      <c r="F238" s="19">
        <v>2899</v>
      </c>
    </row>
    <row r="239" spans="1:6" x14ac:dyDescent="0.25">
      <c r="A239" s="21">
        <v>265344</v>
      </c>
      <c r="B239" s="7" t="s">
        <v>114</v>
      </c>
      <c r="C239" s="7" t="s">
        <v>133</v>
      </c>
      <c r="D239" s="8" t="s">
        <v>6</v>
      </c>
      <c r="E239" s="38">
        <v>6.3</v>
      </c>
      <c r="F239" s="19">
        <v>8999</v>
      </c>
    </row>
    <row r="240" spans="1:6" x14ac:dyDescent="0.25">
      <c r="A240" s="21">
        <v>265376</v>
      </c>
      <c r="B240" s="7" t="s">
        <v>116</v>
      </c>
      <c r="C240" s="7" t="s">
        <v>138</v>
      </c>
      <c r="D240" s="8" t="s">
        <v>222</v>
      </c>
      <c r="E240" s="38">
        <v>10.3</v>
      </c>
      <c r="F240" s="19">
        <v>4499</v>
      </c>
    </row>
    <row r="241" spans="1:6" x14ac:dyDescent="0.25">
      <c r="A241" s="21">
        <v>265288</v>
      </c>
      <c r="B241" s="7" t="s">
        <v>113</v>
      </c>
      <c r="C241" s="7" t="s">
        <v>63</v>
      </c>
      <c r="D241" s="8" t="s">
        <v>190</v>
      </c>
      <c r="E241" s="38">
        <v>13.82</v>
      </c>
      <c r="F241" s="19">
        <v>999</v>
      </c>
    </row>
    <row r="242" spans="1:6" x14ac:dyDescent="0.25">
      <c r="A242" s="21">
        <v>265390</v>
      </c>
      <c r="B242" s="7" t="s">
        <v>116</v>
      </c>
      <c r="C242" s="7" t="s">
        <v>142</v>
      </c>
      <c r="D242" s="8" t="s">
        <v>235</v>
      </c>
      <c r="E242" s="38">
        <v>14</v>
      </c>
      <c r="F242" s="19">
        <v>799</v>
      </c>
    </row>
    <row r="243" spans="1:6" x14ac:dyDescent="0.25">
      <c r="A243" s="21">
        <v>265416</v>
      </c>
      <c r="B243" s="7" t="s">
        <v>117</v>
      </c>
      <c r="C243" s="7" t="s">
        <v>148</v>
      </c>
      <c r="D243" s="8" t="s">
        <v>164</v>
      </c>
      <c r="E243" s="38">
        <v>20.9</v>
      </c>
      <c r="F243" s="19">
        <v>3999</v>
      </c>
    </row>
    <row r="244" spans="1:6" x14ac:dyDescent="0.25">
      <c r="A244" s="21">
        <v>265260</v>
      </c>
      <c r="B244" s="7" t="s">
        <v>113</v>
      </c>
      <c r="C244" s="7" t="s">
        <v>126</v>
      </c>
      <c r="D244" s="8" t="s">
        <v>51</v>
      </c>
      <c r="E244" s="38">
        <v>13.3</v>
      </c>
      <c r="F244" s="19">
        <v>5299</v>
      </c>
    </row>
    <row r="245" spans="1:6" x14ac:dyDescent="0.25">
      <c r="A245" s="21">
        <v>265484</v>
      </c>
      <c r="B245" s="7" t="s">
        <v>113</v>
      </c>
      <c r="C245" s="7" t="s">
        <v>128</v>
      </c>
      <c r="D245" s="8" t="s">
        <v>187</v>
      </c>
      <c r="E245" s="38">
        <v>13.6</v>
      </c>
      <c r="F245" s="19">
        <v>479</v>
      </c>
    </row>
    <row r="246" spans="1:6" x14ac:dyDescent="0.25">
      <c r="A246" s="21">
        <v>265293</v>
      </c>
      <c r="B246" s="7" t="s">
        <v>113</v>
      </c>
      <c r="C246" s="7" t="s">
        <v>63</v>
      </c>
      <c r="D246" s="8" t="s">
        <v>66</v>
      </c>
      <c r="E246" s="38">
        <v>14.3</v>
      </c>
      <c r="F246" s="19">
        <v>699</v>
      </c>
    </row>
    <row r="247" spans="1:6" x14ac:dyDescent="0.25">
      <c r="A247" s="21">
        <v>265319</v>
      </c>
      <c r="B247" s="7" t="s">
        <v>113</v>
      </c>
      <c r="C247" s="7" t="s">
        <v>129</v>
      </c>
      <c r="D247" s="8" t="s">
        <v>75</v>
      </c>
      <c r="E247" s="38">
        <v>14.5</v>
      </c>
      <c r="F247" s="19">
        <v>599</v>
      </c>
    </row>
    <row r="248" spans="1:6" x14ac:dyDescent="0.25">
      <c r="A248" s="21">
        <v>265448</v>
      </c>
      <c r="B248" s="7" t="s">
        <v>117</v>
      </c>
      <c r="C248" s="7" t="s">
        <v>152</v>
      </c>
      <c r="D248" s="8" t="s">
        <v>254</v>
      </c>
      <c r="E248" s="38">
        <v>23.9</v>
      </c>
      <c r="F248" s="19">
        <v>3399</v>
      </c>
    </row>
    <row r="249" spans="1:6" x14ac:dyDescent="0.25">
      <c r="A249" s="21">
        <v>265236</v>
      </c>
      <c r="B249" s="7" t="s">
        <v>113</v>
      </c>
      <c r="C249" s="7" t="s">
        <v>32</v>
      </c>
      <c r="D249" s="8" t="s">
        <v>30</v>
      </c>
      <c r="E249" s="38">
        <v>10.9</v>
      </c>
      <c r="F249" s="19">
        <v>9499</v>
      </c>
    </row>
    <row r="250" spans="1:6" x14ac:dyDescent="0.25">
      <c r="A250" s="21">
        <v>265401</v>
      </c>
      <c r="B250" s="7" t="s">
        <v>116</v>
      </c>
      <c r="C250" s="7" t="s">
        <v>143</v>
      </c>
      <c r="D250" s="8" t="s">
        <v>99</v>
      </c>
      <c r="E250" s="38">
        <v>9.5</v>
      </c>
      <c r="F250" s="19">
        <v>1099</v>
      </c>
    </row>
  </sheetData>
  <sortState ref="A4:G250">
    <sortCondition ref="G4"/>
  </sortState>
  <conditionalFormatting sqref="D4:D250">
    <cfRule type="duplicateValues" dxfId="0" priority="1"/>
  </conditionalFormatting>
  <pageMargins left="0.70866141732283472" right="0.70866141732283472" top="0.78740157480314965" bottom="0.78740157480314965" header="0.31496062992125984" footer="0.31496062992125984"/>
  <pageSetup paperSize="9" scale="88" fitToHeight="0" orientation="portrait" horizontalDpi="4294967293" verticalDpi="300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6"/>
  <sheetViews>
    <sheetView workbookViewId="0">
      <selection activeCell="F5" sqref="F5"/>
    </sheetView>
  </sheetViews>
  <sheetFormatPr baseColWidth="10" defaultRowHeight="15" x14ac:dyDescent="0.25"/>
  <cols>
    <col min="1" max="1" width="16.7109375" customWidth="1"/>
    <col min="3" max="3" width="12.5703125" customWidth="1"/>
    <col min="4" max="4" width="11" bestFit="1" customWidth="1"/>
    <col min="5" max="5" width="13.140625" bestFit="1" customWidth="1"/>
    <col min="6" max="6" width="13" bestFit="1" customWidth="1"/>
    <col min="7" max="7" width="12" bestFit="1" customWidth="1"/>
    <col min="8" max="8" width="11.140625" bestFit="1" customWidth="1"/>
    <col min="10" max="10" width="3.85546875" customWidth="1"/>
    <col min="11" max="11" width="3.5703125" bestFit="1" customWidth="1"/>
    <col min="12" max="12" width="1.7109375" bestFit="1" customWidth="1"/>
    <col min="13" max="13" width="6.28515625" customWidth="1"/>
    <col min="14" max="14" width="4" bestFit="1" customWidth="1"/>
    <col min="15" max="15" width="2.5703125" customWidth="1"/>
    <col min="16" max="16" width="13.140625" bestFit="1" customWidth="1"/>
  </cols>
  <sheetData>
    <row r="1" spans="1:16" ht="36" x14ac:dyDescent="0.55000000000000004">
      <c r="A1" s="2"/>
      <c r="H1" s="18" t="s">
        <v>498</v>
      </c>
      <c r="J1" s="4">
        <v>1</v>
      </c>
      <c r="K1" s="4" t="s">
        <v>455</v>
      </c>
      <c r="L1" s="6" t="s">
        <v>453</v>
      </c>
      <c r="M1" s="4">
        <v>25.4</v>
      </c>
      <c r="N1" s="4" t="s">
        <v>454</v>
      </c>
    </row>
    <row r="2" spans="1:16" ht="15.75" thickBot="1" x14ac:dyDescent="0.3">
      <c r="J2" s="1"/>
      <c r="K2" s="1"/>
      <c r="L2" s="1"/>
      <c r="M2" s="1"/>
      <c r="N2" s="1"/>
    </row>
    <row r="3" spans="1:16" ht="16.5" thickTop="1" thickBot="1" x14ac:dyDescent="0.3">
      <c r="D3" s="76" t="s">
        <v>501</v>
      </c>
      <c r="E3" s="77"/>
      <c r="F3" s="78"/>
      <c r="J3" s="4"/>
      <c r="K3" s="50" t="s">
        <v>499</v>
      </c>
      <c r="L3" s="6" t="s">
        <v>453</v>
      </c>
      <c r="M3" s="5">
        <f>PI()</f>
        <v>3.1415926535897931</v>
      </c>
      <c r="N3" s="4"/>
      <c r="P3" s="51" t="s">
        <v>497</v>
      </c>
    </row>
    <row r="4" spans="1:16" ht="30.75" thickTop="1" x14ac:dyDescent="0.25">
      <c r="A4" s="55" t="s">
        <v>502</v>
      </c>
      <c r="B4" s="52" t="s">
        <v>452</v>
      </c>
      <c r="C4" s="53" t="s">
        <v>451</v>
      </c>
      <c r="D4" s="69" t="s">
        <v>513</v>
      </c>
      <c r="E4" s="69" t="s">
        <v>503</v>
      </c>
      <c r="F4" s="69" t="s">
        <v>504</v>
      </c>
      <c r="G4" s="54" t="s">
        <v>505</v>
      </c>
      <c r="H4" s="64" t="s">
        <v>506</v>
      </c>
      <c r="P4" s="51" t="s">
        <v>493</v>
      </c>
    </row>
    <row r="5" spans="1:16" x14ac:dyDescent="0.25">
      <c r="A5" s="56" t="s">
        <v>450</v>
      </c>
      <c r="B5" s="3" t="s">
        <v>449</v>
      </c>
      <c r="C5" s="59">
        <v>35</v>
      </c>
      <c r="D5" s="56">
        <v>305</v>
      </c>
      <c r="E5" s="49">
        <v>375</v>
      </c>
      <c r="F5" s="61">
        <f t="shared" ref="F5:F36" si="0">E5/$M$1</f>
        <v>14.763779527559056</v>
      </c>
      <c r="G5" s="65">
        <f>E5*$M$3</f>
        <v>1178.0972450961724</v>
      </c>
      <c r="H5" s="66">
        <f t="shared" ref="H5:H36" si="1">ROUND(G5/10*2,0)/2</f>
        <v>118</v>
      </c>
      <c r="P5" s="35">
        <v>1193.8</v>
      </c>
    </row>
    <row r="6" spans="1:16" x14ac:dyDescent="0.25">
      <c r="A6" s="56" t="s">
        <v>448</v>
      </c>
      <c r="B6" s="3" t="s">
        <v>447</v>
      </c>
      <c r="C6" s="59">
        <v>38</v>
      </c>
      <c r="D6" s="56">
        <v>305</v>
      </c>
      <c r="E6" s="49">
        <v>381</v>
      </c>
      <c r="F6" s="61">
        <f t="shared" si="0"/>
        <v>15</v>
      </c>
      <c r="G6" s="65">
        <f t="shared" ref="G6:G69" si="2">E6*$M$3</f>
        <v>1196.9468010177111</v>
      </c>
      <c r="H6" s="66">
        <f t="shared" si="1"/>
        <v>119.5</v>
      </c>
      <c r="P6" s="35">
        <v>1193.8</v>
      </c>
    </row>
    <row r="7" spans="1:16" x14ac:dyDescent="0.25">
      <c r="A7" s="56" t="s">
        <v>446</v>
      </c>
      <c r="B7" s="3" t="s">
        <v>445</v>
      </c>
      <c r="C7" s="59">
        <v>28</v>
      </c>
      <c r="D7" s="56">
        <v>406</v>
      </c>
      <c r="E7" s="49">
        <v>462</v>
      </c>
      <c r="F7" s="61">
        <f t="shared" si="0"/>
        <v>18.188976377952756</v>
      </c>
      <c r="G7" s="65">
        <f t="shared" si="2"/>
        <v>1451.4158059584845</v>
      </c>
      <c r="H7" s="66">
        <f t="shared" si="1"/>
        <v>145</v>
      </c>
      <c r="P7" s="35">
        <v>1445.1</v>
      </c>
    </row>
    <row r="8" spans="1:16" x14ac:dyDescent="0.25">
      <c r="A8" s="56" t="s">
        <v>444</v>
      </c>
      <c r="B8" s="3" t="s">
        <v>443</v>
      </c>
      <c r="C8" s="59">
        <v>35</v>
      </c>
      <c r="D8" s="56">
        <v>406</v>
      </c>
      <c r="E8" s="49">
        <v>476</v>
      </c>
      <c r="F8" s="61">
        <f t="shared" si="0"/>
        <v>18.740157480314963</v>
      </c>
      <c r="G8" s="65">
        <f t="shared" si="2"/>
        <v>1495.3981031087415</v>
      </c>
      <c r="H8" s="66">
        <f t="shared" si="1"/>
        <v>149.5</v>
      </c>
      <c r="P8" s="35">
        <v>1508</v>
      </c>
    </row>
    <row r="9" spans="1:16" x14ac:dyDescent="0.25">
      <c r="A9" s="56" t="s">
        <v>444</v>
      </c>
      <c r="B9" s="3" t="s">
        <v>443</v>
      </c>
      <c r="C9" s="59">
        <v>35</v>
      </c>
      <c r="D9" s="56">
        <v>406</v>
      </c>
      <c r="E9" s="49">
        <v>476</v>
      </c>
      <c r="F9" s="61">
        <f t="shared" si="0"/>
        <v>18.740157480314963</v>
      </c>
      <c r="G9" s="65">
        <f t="shared" si="2"/>
        <v>1495.3981031087415</v>
      </c>
      <c r="H9" s="66">
        <f t="shared" si="1"/>
        <v>149.5</v>
      </c>
      <c r="P9" s="35">
        <v>1508</v>
      </c>
    </row>
    <row r="10" spans="1:16" x14ac:dyDescent="0.25">
      <c r="A10" s="56" t="s">
        <v>442</v>
      </c>
      <c r="B10" s="3" t="s">
        <v>441</v>
      </c>
      <c r="C10" s="59">
        <v>37</v>
      </c>
      <c r="D10" s="56">
        <v>406</v>
      </c>
      <c r="E10" s="49">
        <v>480</v>
      </c>
      <c r="F10" s="61">
        <f t="shared" si="0"/>
        <v>18.897637795275593</v>
      </c>
      <c r="G10" s="65">
        <f t="shared" si="2"/>
        <v>1507.9644737231006</v>
      </c>
      <c r="H10" s="66">
        <f t="shared" si="1"/>
        <v>151</v>
      </c>
      <c r="P10" s="35">
        <v>1508</v>
      </c>
    </row>
    <row r="11" spans="1:16" x14ac:dyDescent="0.25">
      <c r="A11" s="56" t="s">
        <v>440</v>
      </c>
      <c r="B11" s="3" t="s">
        <v>439</v>
      </c>
      <c r="C11" s="59">
        <v>44</v>
      </c>
      <c r="D11" s="56">
        <v>406</v>
      </c>
      <c r="E11" s="49">
        <v>494</v>
      </c>
      <c r="F11" s="61">
        <f t="shared" si="0"/>
        <v>19.448818897637796</v>
      </c>
      <c r="G11" s="65">
        <f t="shared" si="2"/>
        <v>1551.9467708733578</v>
      </c>
      <c r="H11" s="66">
        <f t="shared" si="1"/>
        <v>155</v>
      </c>
      <c r="P11" s="35">
        <v>1539.4</v>
      </c>
    </row>
    <row r="12" spans="1:16" x14ac:dyDescent="0.25">
      <c r="A12" s="56" t="s">
        <v>438</v>
      </c>
      <c r="B12" s="3" t="s">
        <v>437</v>
      </c>
      <c r="C12" s="59">
        <v>56</v>
      </c>
      <c r="D12" s="56">
        <v>406</v>
      </c>
      <c r="E12" s="49">
        <v>518</v>
      </c>
      <c r="F12" s="61">
        <f t="shared" si="0"/>
        <v>20.393700787401578</v>
      </c>
      <c r="G12" s="65">
        <f t="shared" si="2"/>
        <v>1627.3449945595128</v>
      </c>
      <c r="H12" s="66">
        <f t="shared" si="1"/>
        <v>162.5</v>
      </c>
      <c r="P12" s="35">
        <v>1633.6</v>
      </c>
    </row>
    <row r="13" spans="1:16" x14ac:dyDescent="0.25">
      <c r="A13" s="56" t="s">
        <v>436</v>
      </c>
      <c r="B13" s="3" t="s">
        <v>435</v>
      </c>
      <c r="C13" s="59">
        <v>32</v>
      </c>
      <c r="D13" s="56">
        <v>507</v>
      </c>
      <c r="E13" s="49">
        <v>571</v>
      </c>
      <c r="F13" s="61">
        <f t="shared" si="0"/>
        <v>22.480314960629922</v>
      </c>
      <c r="G13" s="65">
        <f t="shared" si="2"/>
        <v>1793.8494051997718</v>
      </c>
      <c r="H13" s="66">
        <f t="shared" si="1"/>
        <v>179.5</v>
      </c>
      <c r="P13" s="35">
        <v>1790.7</v>
      </c>
    </row>
    <row r="14" spans="1:16" x14ac:dyDescent="0.25">
      <c r="A14" s="56" t="s">
        <v>434</v>
      </c>
      <c r="B14" s="3" t="s">
        <v>433</v>
      </c>
      <c r="C14" s="59">
        <v>44</v>
      </c>
      <c r="D14" s="56">
        <v>507</v>
      </c>
      <c r="E14" s="49">
        <v>595</v>
      </c>
      <c r="F14" s="61">
        <f t="shared" si="0"/>
        <v>23.425196850393704</v>
      </c>
      <c r="G14" s="65">
        <f t="shared" si="2"/>
        <v>1869.2476288859268</v>
      </c>
      <c r="H14" s="66">
        <f t="shared" si="1"/>
        <v>187</v>
      </c>
      <c r="P14" s="35">
        <v>1885</v>
      </c>
    </row>
    <row r="15" spans="1:16" x14ac:dyDescent="0.25">
      <c r="A15" s="56" t="s">
        <v>432</v>
      </c>
      <c r="B15" s="3" t="s">
        <v>431</v>
      </c>
      <c r="C15" s="59">
        <v>50</v>
      </c>
      <c r="D15" s="56">
        <v>507</v>
      </c>
      <c r="E15" s="49">
        <v>607</v>
      </c>
      <c r="F15" s="61">
        <f t="shared" si="0"/>
        <v>23.897637795275593</v>
      </c>
      <c r="G15" s="65">
        <f t="shared" si="2"/>
        <v>1906.9467407290044</v>
      </c>
      <c r="H15" s="66">
        <f t="shared" si="1"/>
        <v>190.5</v>
      </c>
      <c r="P15" s="35">
        <v>1916.4</v>
      </c>
    </row>
    <row r="16" spans="1:16" x14ac:dyDescent="0.25">
      <c r="A16" s="56" t="s">
        <v>430</v>
      </c>
      <c r="B16" s="3" t="s">
        <v>429</v>
      </c>
      <c r="C16" s="59">
        <v>53</v>
      </c>
      <c r="D16" s="56">
        <v>507</v>
      </c>
      <c r="E16" s="49">
        <v>613</v>
      </c>
      <c r="F16" s="61">
        <f t="shared" si="0"/>
        <v>24.133858267716537</v>
      </c>
      <c r="G16" s="65">
        <f t="shared" si="2"/>
        <v>1925.7962966505431</v>
      </c>
      <c r="H16" s="66">
        <f t="shared" si="1"/>
        <v>192.5</v>
      </c>
      <c r="P16" s="35">
        <v>1916.4</v>
      </c>
    </row>
    <row r="17" spans="1:16" x14ac:dyDescent="0.25">
      <c r="A17" s="56" t="s">
        <v>428</v>
      </c>
      <c r="B17" s="3" t="s">
        <v>427</v>
      </c>
      <c r="C17" s="59">
        <v>58</v>
      </c>
      <c r="D17" s="56">
        <v>507</v>
      </c>
      <c r="E17" s="49">
        <v>623</v>
      </c>
      <c r="F17" s="61">
        <f t="shared" si="0"/>
        <v>24.527559055118111</v>
      </c>
      <c r="G17" s="65">
        <f t="shared" si="2"/>
        <v>1957.2122231864412</v>
      </c>
      <c r="H17" s="66">
        <f t="shared" si="1"/>
        <v>195.5</v>
      </c>
      <c r="P17" s="35">
        <v>1947.8</v>
      </c>
    </row>
    <row r="18" spans="1:16" x14ac:dyDescent="0.25">
      <c r="A18" s="56" t="s">
        <v>426</v>
      </c>
      <c r="B18" s="3" t="s">
        <v>425</v>
      </c>
      <c r="C18" s="59">
        <v>63</v>
      </c>
      <c r="D18" s="56">
        <v>507</v>
      </c>
      <c r="E18" s="49">
        <v>633</v>
      </c>
      <c r="F18" s="61">
        <f t="shared" si="0"/>
        <v>24.921259842519685</v>
      </c>
      <c r="G18" s="65">
        <f t="shared" si="2"/>
        <v>1988.628149722339</v>
      </c>
      <c r="H18" s="66">
        <f t="shared" si="1"/>
        <v>199</v>
      </c>
      <c r="P18" s="35">
        <v>1979.2</v>
      </c>
    </row>
    <row r="19" spans="1:16" x14ac:dyDescent="0.25">
      <c r="A19" s="56" t="s">
        <v>424</v>
      </c>
      <c r="B19" s="3" t="s">
        <v>423</v>
      </c>
      <c r="C19" s="59">
        <v>66</v>
      </c>
      <c r="D19" s="56">
        <v>507</v>
      </c>
      <c r="E19" s="49">
        <v>639</v>
      </c>
      <c r="F19" s="61">
        <f t="shared" si="0"/>
        <v>25.15748031496063</v>
      </c>
      <c r="G19" s="65">
        <f t="shared" si="2"/>
        <v>2007.4777056438777</v>
      </c>
      <c r="H19" s="66">
        <f t="shared" si="1"/>
        <v>200.5</v>
      </c>
      <c r="P19" s="35">
        <v>2010.6</v>
      </c>
    </row>
    <row r="20" spans="1:16" x14ac:dyDescent="0.25">
      <c r="A20" s="56" t="s">
        <v>422</v>
      </c>
      <c r="B20" s="3" t="s">
        <v>421</v>
      </c>
      <c r="C20" s="59">
        <v>70</v>
      </c>
      <c r="D20" s="56">
        <v>507</v>
      </c>
      <c r="E20" s="49">
        <v>647</v>
      </c>
      <c r="F20" s="61">
        <f t="shared" si="0"/>
        <v>25.472440944881892</v>
      </c>
      <c r="G20" s="65">
        <f t="shared" si="2"/>
        <v>2032.6104468725962</v>
      </c>
      <c r="H20" s="66">
        <f t="shared" si="1"/>
        <v>203.5</v>
      </c>
      <c r="P20" s="35">
        <v>2042</v>
      </c>
    </row>
    <row r="21" spans="1:16" x14ac:dyDescent="0.25">
      <c r="A21" s="56" t="s">
        <v>420</v>
      </c>
      <c r="B21" s="3" t="s">
        <v>419</v>
      </c>
      <c r="C21" s="59">
        <v>76</v>
      </c>
      <c r="D21" s="56">
        <v>507</v>
      </c>
      <c r="E21" s="49">
        <v>659</v>
      </c>
      <c r="F21" s="61">
        <f t="shared" si="0"/>
        <v>25.944881889763781</v>
      </c>
      <c r="G21" s="65">
        <f t="shared" si="2"/>
        <v>2070.3095587156736</v>
      </c>
      <c r="H21" s="66">
        <f t="shared" si="1"/>
        <v>207</v>
      </c>
      <c r="P21" s="35">
        <v>2073.5</v>
      </c>
    </row>
    <row r="22" spans="1:16" x14ac:dyDescent="0.25">
      <c r="A22" s="56" t="s">
        <v>418</v>
      </c>
      <c r="B22" s="3" t="s">
        <v>417</v>
      </c>
      <c r="C22" s="59">
        <v>25</v>
      </c>
      <c r="D22" s="56">
        <v>559</v>
      </c>
      <c r="E22" s="49">
        <v>609</v>
      </c>
      <c r="F22" s="61">
        <f t="shared" si="0"/>
        <v>23.976377952755907</v>
      </c>
      <c r="G22" s="65">
        <f t="shared" si="2"/>
        <v>1913.229926036184</v>
      </c>
      <c r="H22" s="66">
        <f t="shared" si="1"/>
        <v>191.5</v>
      </c>
      <c r="P22" s="35">
        <v>1916.4</v>
      </c>
    </row>
    <row r="23" spans="1:16" x14ac:dyDescent="0.25">
      <c r="A23" s="56" t="s">
        <v>416</v>
      </c>
      <c r="B23" s="3" t="s">
        <v>415</v>
      </c>
      <c r="C23" s="59">
        <v>32</v>
      </c>
      <c r="D23" s="56">
        <v>559</v>
      </c>
      <c r="E23" s="49">
        <v>623</v>
      </c>
      <c r="F23" s="61">
        <f t="shared" si="0"/>
        <v>24.527559055118111</v>
      </c>
      <c r="G23" s="65">
        <f t="shared" si="2"/>
        <v>1957.2122231864412</v>
      </c>
      <c r="H23" s="66">
        <f t="shared" si="1"/>
        <v>195.5</v>
      </c>
      <c r="P23" s="35">
        <v>1947.8</v>
      </c>
    </row>
    <row r="24" spans="1:16" x14ac:dyDescent="0.25">
      <c r="A24" s="56" t="s">
        <v>414</v>
      </c>
      <c r="B24" s="3" t="s">
        <v>413</v>
      </c>
      <c r="C24" s="59">
        <v>37</v>
      </c>
      <c r="D24" s="56">
        <v>559</v>
      </c>
      <c r="E24" s="49">
        <v>633</v>
      </c>
      <c r="F24" s="61">
        <f t="shared" si="0"/>
        <v>24.921259842519685</v>
      </c>
      <c r="G24" s="65">
        <f t="shared" si="2"/>
        <v>1988.628149722339</v>
      </c>
      <c r="H24" s="66">
        <f t="shared" si="1"/>
        <v>199</v>
      </c>
      <c r="P24" s="35">
        <v>1979.2</v>
      </c>
    </row>
    <row r="25" spans="1:16" x14ac:dyDescent="0.25">
      <c r="A25" s="56" t="s">
        <v>412</v>
      </c>
      <c r="B25" s="3" t="s">
        <v>411</v>
      </c>
      <c r="C25" s="59">
        <v>36</v>
      </c>
      <c r="D25" s="56">
        <v>559</v>
      </c>
      <c r="E25" s="49">
        <v>631</v>
      </c>
      <c r="F25" s="61">
        <f t="shared" si="0"/>
        <v>24.84251968503937</v>
      </c>
      <c r="G25" s="65">
        <f t="shared" si="2"/>
        <v>1982.3449644151594</v>
      </c>
      <c r="H25" s="66">
        <f t="shared" si="1"/>
        <v>198</v>
      </c>
      <c r="P25" s="35">
        <v>1979.2</v>
      </c>
    </row>
    <row r="26" spans="1:16" x14ac:dyDescent="0.25">
      <c r="A26" s="56" t="s">
        <v>410</v>
      </c>
      <c r="B26" s="3" t="s">
        <v>409</v>
      </c>
      <c r="C26" s="59">
        <v>38</v>
      </c>
      <c r="D26" s="56">
        <v>559</v>
      </c>
      <c r="E26" s="49">
        <v>635</v>
      </c>
      <c r="F26" s="61">
        <f t="shared" si="0"/>
        <v>25</v>
      </c>
      <c r="G26" s="65">
        <f t="shared" si="2"/>
        <v>1994.9113350295186</v>
      </c>
      <c r="H26" s="66">
        <f t="shared" si="1"/>
        <v>199.5</v>
      </c>
      <c r="P26" s="35">
        <v>2010.6</v>
      </c>
    </row>
    <row r="27" spans="1:16" x14ac:dyDescent="0.25">
      <c r="A27" s="56" t="s">
        <v>408</v>
      </c>
      <c r="B27" s="3" t="s">
        <v>405</v>
      </c>
      <c r="C27" s="59">
        <v>44</v>
      </c>
      <c r="D27" s="56">
        <v>559</v>
      </c>
      <c r="E27" s="49">
        <v>647</v>
      </c>
      <c r="F27" s="61">
        <f t="shared" si="0"/>
        <v>25.472440944881892</v>
      </c>
      <c r="G27" s="65">
        <f t="shared" si="2"/>
        <v>2032.6104468725962</v>
      </c>
      <c r="H27" s="66">
        <f t="shared" si="1"/>
        <v>203.5</v>
      </c>
      <c r="P27" s="35">
        <v>2042</v>
      </c>
    </row>
    <row r="28" spans="1:16" x14ac:dyDescent="0.25">
      <c r="A28" s="56" t="s">
        <v>407</v>
      </c>
      <c r="B28" s="3" t="s">
        <v>401</v>
      </c>
      <c r="C28" s="59">
        <v>47</v>
      </c>
      <c r="D28" s="56">
        <v>559</v>
      </c>
      <c r="E28" s="49">
        <v>653</v>
      </c>
      <c r="F28" s="61">
        <f t="shared" si="0"/>
        <v>25.708661417322837</v>
      </c>
      <c r="G28" s="65">
        <f t="shared" si="2"/>
        <v>2051.4600027941351</v>
      </c>
      <c r="H28" s="66">
        <f t="shared" si="1"/>
        <v>205</v>
      </c>
      <c r="P28" s="35">
        <v>2042</v>
      </c>
    </row>
    <row r="29" spans="1:16" x14ac:dyDescent="0.25">
      <c r="A29" s="56" t="s">
        <v>406</v>
      </c>
      <c r="B29" s="3" t="s">
        <v>405</v>
      </c>
      <c r="C29" s="59">
        <v>44</v>
      </c>
      <c r="D29" s="56">
        <v>559</v>
      </c>
      <c r="E29" s="49">
        <v>647</v>
      </c>
      <c r="F29" s="61">
        <f t="shared" si="0"/>
        <v>25.472440944881892</v>
      </c>
      <c r="G29" s="65">
        <f t="shared" si="2"/>
        <v>2032.6104468725962</v>
      </c>
      <c r="H29" s="66">
        <f t="shared" si="1"/>
        <v>203.5</v>
      </c>
      <c r="P29" s="35">
        <v>2042</v>
      </c>
    </row>
    <row r="30" spans="1:16" x14ac:dyDescent="0.25">
      <c r="A30" s="56" t="s">
        <v>404</v>
      </c>
      <c r="B30" s="3" t="s">
        <v>403</v>
      </c>
      <c r="C30" s="59">
        <v>46</v>
      </c>
      <c r="D30" s="56">
        <v>559</v>
      </c>
      <c r="E30" s="49">
        <v>651</v>
      </c>
      <c r="F30" s="61">
        <f t="shared" si="0"/>
        <v>25.629921259842522</v>
      </c>
      <c r="G30" s="65">
        <f t="shared" si="2"/>
        <v>2045.1768174869553</v>
      </c>
      <c r="H30" s="66">
        <f t="shared" si="1"/>
        <v>204.5</v>
      </c>
      <c r="P30" s="35">
        <v>2042</v>
      </c>
    </row>
    <row r="31" spans="1:16" x14ac:dyDescent="0.25">
      <c r="A31" s="56" t="s">
        <v>402</v>
      </c>
      <c r="B31" s="3" t="s">
        <v>401</v>
      </c>
      <c r="C31" s="59">
        <v>47</v>
      </c>
      <c r="D31" s="56">
        <v>559</v>
      </c>
      <c r="E31" s="49">
        <v>653</v>
      </c>
      <c r="F31" s="61">
        <f t="shared" si="0"/>
        <v>25.708661417322837</v>
      </c>
      <c r="G31" s="65">
        <f t="shared" si="2"/>
        <v>2051.4600027941351</v>
      </c>
      <c r="H31" s="66">
        <f t="shared" si="1"/>
        <v>205</v>
      </c>
      <c r="P31" s="35">
        <v>2042</v>
      </c>
    </row>
    <row r="32" spans="1:16" x14ac:dyDescent="0.25">
      <c r="A32" s="56" t="s">
        <v>400</v>
      </c>
      <c r="B32" s="3" t="s">
        <v>399</v>
      </c>
      <c r="C32" s="59">
        <v>50</v>
      </c>
      <c r="D32" s="56">
        <v>559</v>
      </c>
      <c r="E32" s="49">
        <v>659</v>
      </c>
      <c r="F32" s="61">
        <f t="shared" si="0"/>
        <v>25.944881889763781</v>
      </c>
      <c r="G32" s="65">
        <f t="shared" si="2"/>
        <v>2070.3095587156736</v>
      </c>
      <c r="H32" s="66">
        <f t="shared" si="1"/>
        <v>207</v>
      </c>
      <c r="P32" s="35">
        <v>2073.5</v>
      </c>
    </row>
    <row r="33" spans="1:16" x14ac:dyDescent="0.25">
      <c r="A33" s="56" t="s">
        <v>398</v>
      </c>
      <c r="B33" s="3" t="s">
        <v>397</v>
      </c>
      <c r="C33" s="59">
        <v>51</v>
      </c>
      <c r="D33" s="56">
        <v>559</v>
      </c>
      <c r="E33" s="49">
        <v>661</v>
      </c>
      <c r="F33" s="61">
        <f t="shared" si="0"/>
        <v>26.023622047244096</v>
      </c>
      <c r="G33" s="65">
        <f t="shared" si="2"/>
        <v>2076.5927440228534</v>
      </c>
      <c r="H33" s="66">
        <f t="shared" si="1"/>
        <v>207.5</v>
      </c>
      <c r="P33" s="35">
        <v>2073.5</v>
      </c>
    </row>
    <row r="34" spans="1:16" x14ac:dyDescent="0.25">
      <c r="A34" s="56" t="s">
        <v>396</v>
      </c>
      <c r="B34" s="3" t="s">
        <v>395</v>
      </c>
      <c r="C34" s="59">
        <v>53</v>
      </c>
      <c r="D34" s="56">
        <v>559</v>
      </c>
      <c r="E34" s="49">
        <v>665</v>
      </c>
      <c r="F34" s="61">
        <f t="shared" si="0"/>
        <v>26.181102362204726</v>
      </c>
      <c r="G34" s="65">
        <f t="shared" si="2"/>
        <v>2089.1591146372125</v>
      </c>
      <c r="H34" s="66">
        <f t="shared" si="1"/>
        <v>209</v>
      </c>
      <c r="P34" s="35">
        <v>2104.9</v>
      </c>
    </row>
    <row r="35" spans="1:16" x14ac:dyDescent="0.25">
      <c r="A35" s="56" t="s">
        <v>394</v>
      </c>
      <c r="B35" s="3" t="s">
        <v>389</v>
      </c>
      <c r="C35" s="59">
        <v>57</v>
      </c>
      <c r="D35" s="56">
        <v>559</v>
      </c>
      <c r="E35" s="49">
        <v>673</v>
      </c>
      <c r="F35" s="61">
        <f t="shared" si="0"/>
        <v>26.496062992125985</v>
      </c>
      <c r="G35" s="65">
        <f t="shared" si="2"/>
        <v>2114.2918558659308</v>
      </c>
      <c r="H35" s="66">
        <f t="shared" si="1"/>
        <v>211.5</v>
      </c>
      <c r="P35" s="35">
        <v>2104.9</v>
      </c>
    </row>
    <row r="36" spans="1:16" x14ac:dyDescent="0.25">
      <c r="A36" s="56" t="s">
        <v>393</v>
      </c>
      <c r="B36" s="3" t="s">
        <v>389</v>
      </c>
      <c r="C36" s="59">
        <v>57</v>
      </c>
      <c r="D36" s="56">
        <v>559</v>
      </c>
      <c r="E36" s="49">
        <v>673</v>
      </c>
      <c r="F36" s="61">
        <f t="shared" si="0"/>
        <v>26.496062992125985</v>
      </c>
      <c r="G36" s="65">
        <f t="shared" si="2"/>
        <v>2114.2918558659308</v>
      </c>
      <c r="H36" s="66">
        <f t="shared" si="1"/>
        <v>211.5</v>
      </c>
      <c r="P36" s="35">
        <v>2104.9</v>
      </c>
    </row>
    <row r="37" spans="1:16" x14ac:dyDescent="0.25">
      <c r="A37" s="56" t="s">
        <v>392</v>
      </c>
      <c r="B37" s="3" t="s">
        <v>391</v>
      </c>
      <c r="C37" s="59">
        <v>60</v>
      </c>
      <c r="D37" s="56">
        <v>559</v>
      </c>
      <c r="E37" s="49">
        <v>679</v>
      </c>
      <c r="F37" s="61">
        <f t="shared" ref="F37:F68" si="3">E37/$M$1</f>
        <v>26.73228346456693</v>
      </c>
      <c r="G37" s="65">
        <f t="shared" si="2"/>
        <v>2133.1414117874697</v>
      </c>
      <c r="H37" s="66">
        <f t="shared" ref="H37:H68" si="4">ROUND(G37/10*2,0)/2</f>
        <v>213.5</v>
      </c>
      <c r="P37" s="35">
        <v>2136.3000000000002</v>
      </c>
    </row>
    <row r="38" spans="1:16" x14ac:dyDescent="0.25">
      <c r="A38" s="56" t="s">
        <v>390</v>
      </c>
      <c r="B38" s="3" t="s">
        <v>389</v>
      </c>
      <c r="C38" s="59">
        <v>57</v>
      </c>
      <c r="D38" s="56">
        <v>559</v>
      </c>
      <c r="E38" s="49">
        <v>673</v>
      </c>
      <c r="F38" s="61">
        <f t="shared" si="3"/>
        <v>26.496062992125985</v>
      </c>
      <c r="G38" s="65">
        <f t="shared" si="2"/>
        <v>2114.2918558659308</v>
      </c>
      <c r="H38" s="66">
        <f t="shared" si="4"/>
        <v>211.5</v>
      </c>
      <c r="P38" s="35">
        <v>2104.9</v>
      </c>
    </row>
    <row r="39" spans="1:16" x14ac:dyDescent="0.25">
      <c r="A39" s="56" t="s">
        <v>388</v>
      </c>
      <c r="B39" s="3" t="s">
        <v>382</v>
      </c>
      <c r="C39" s="59">
        <v>66</v>
      </c>
      <c r="D39" s="56">
        <v>559</v>
      </c>
      <c r="E39" s="49">
        <v>691</v>
      </c>
      <c r="F39" s="61">
        <f t="shared" si="3"/>
        <v>27.204724409448822</v>
      </c>
      <c r="G39" s="65">
        <f t="shared" si="2"/>
        <v>2170.8405236305471</v>
      </c>
      <c r="H39" s="66">
        <f t="shared" si="4"/>
        <v>217</v>
      </c>
      <c r="P39" s="35">
        <v>2167.6999999999998</v>
      </c>
    </row>
    <row r="40" spans="1:16" x14ac:dyDescent="0.25">
      <c r="A40" s="56" t="s">
        <v>387</v>
      </c>
      <c r="B40" s="3" t="s">
        <v>386</v>
      </c>
      <c r="C40" s="59">
        <v>62</v>
      </c>
      <c r="D40" s="56">
        <v>559</v>
      </c>
      <c r="E40" s="49">
        <v>683</v>
      </c>
      <c r="F40" s="61">
        <f t="shared" si="3"/>
        <v>26.889763779527559</v>
      </c>
      <c r="G40" s="65">
        <f t="shared" si="2"/>
        <v>2145.7077824018288</v>
      </c>
      <c r="H40" s="66">
        <f t="shared" si="4"/>
        <v>214.5</v>
      </c>
      <c r="P40" s="35">
        <v>2136.3000000000002</v>
      </c>
    </row>
    <row r="41" spans="1:16" x14ac:dyDescent="0.25">
      <c r="A41" s="56" t="s">
        <v>385</v>
      </c>
      <c r="B41" s="3" t="s">
        <v>384</v>
      </c>
      <c r="C41" s="59">
        <v>63</v>
      </c>
      <c r="D41" s="56">
        <v>559</v>
      </c>
      <c r="E41" s="49">
        <v>685</v>
      </c>
      <c r="F41" s="61">
        <f t="shared" si="3"/>
        <v>26.968503937007874</v>
      </c>
      <c r="G41" s="65">
        <f t="shared" si="2"/>
        <v>2151.9909677090081</v>
      </c>
      <c r="H41" s="66">
        <f t="shared" si="4"/>
        <v>215</v>
      </c>
      <c r="P41" s="35">
        <v>2167.6999999999998</v>
      </c>
    </row>
    <row r="42" spans="1:16" x14ac:dyDescent="0.25">
      <c r="A42" s="56" t="s">
        <v>383</v>
      </c>
      <c r="B42" s="3" t="s">
        <v>382</v>
      </c>
      <c r="C42" s="59">
        <v>66</v>
      </c>
      <c r="D42" s="56">
        <v>559</v>
      </c>
      <c r="E42" s="49">
        <v>691</v>
      </c>
      <c r="F42" s="61">
        <f t="shared" si="3"/>
        <v>27.204724409448822</v>
      </c>
      <c r="G42" s="65">
        <f t="shared" si="2"/>
        <v>2170.8405236305471</v>
      </c>
      <c r="H42" s="66">
        <f t="shared" si="4"/>
        <v>217</v>
      </c>
      <c r="P42" s="35">
        <v>2167.6999999999998</v>
      </c>
    </row>
    <row r="43" spans="1:16" x14ac:dyDescent="0.25">
      <c r="A43" s="56" t="s">
        <v>381</v>
      </c>
      <c r="B43" s="3" t="s">
        <v>380</v>
      </c>
      <c r="C43" s="59">
        <v>67</v>
      </c>
      <c r="D43" s="56">
        <v>559</v>
      </c>
      <c r="E43" s="49">
        <v>693</v>
      </c>
      <c r="F43" s="61">
        <f t="shared" si="3"/>
        <v>27.283464566929137</v>
      </c>
      <c r="G43" s="65">
        <f t="shared" si="2"/>
        <v>2177.1237089377264</v>
      </c>
      <c r="H43" s="66">
        <f t="shared" si="4"/>
        <v>217.5</v>
      </c>
      <c r="P43" s="35">
        <v>2167.6999999999998</v>
      </c>
    </row>
    <row r="44" spans="1:16" x14ac:dyDescent="0.25">
      <c r="A44" s="56" t="s">
        <v>379</v>
      </c>
      <c r="B44" s="3" t="s">
        <v>378</v>
      </c>
      <c r="C44" s="59">
        <v>68</v>
      </c>
      <c r="D44" s="56">
        <v>559</v>
      </c>
      <c r="E44" s="49">
        <v>695</v>
      </c>
      <c r="F44" s="61">
        <f t="shared" si="3"/>
        <v>27.362204724409452</v>
      </c>
      <c r="G44" s="65">
        <f t="shared" si="2"/>
        <v>2183.4068942449062</v>
      </c>
      <c r="H44" s="66">
        <f t="shared" si="4"/>
        <v>218.5</v>
      </c>
      <c r="P44" s="35">
        <v>2199.1</v>
      </c>
    </row>
    <row r="45" spans="1:16" x14ac:dyDescent="0.25">
      <c r="A45" s="56" t="s">
        <v>377</v>
      </c>
      <c r="B45" s="3" t="s">
        <v>376</v>
      </c>
      <c r="C45" s="59">
        <v>76</v>
      </c>
      <c r="D45" s="56">
        <v>559</v>
      </c>
      <c r="E45" s="49">
        <v>711</v>
      </c>
      <c r="F45" s="61">
        <f t="shared" si="3"/>
        <v>27.99212598425197</v>
      </c>
      <c r="G45" s="65">
        <f t="shared" si="2"/>
        <v>2233.6723767023427</v>
      </c>
      <c r="H45" s="66">
        <f t="shared" si="4"/>
        <v>223.5</v>
      </c>
      <c r="P45" s="35">
        <v>2230.5</v>
      </c>
    </row>
    <row r="46" spans="1:16" x14ac:dyDescent="0.25">
      <c r="A46" s="56" t="s">
        <v>375</v>
      </c>
      <c r="B46" s="3" t="s">
        <v>305</v>
      </c>
      <c r="C46" s="59">
        <v>35</v>
      </c>
      <c r="D46" s="56">
        <v>622</v>
      </c>
      <c r="E46" s="49">
        <v>692</v>
      </c>
      <c r="F46" s="61">
        <f t="shared" si="3"/>
        <v>27.244094488188978</v>
      </c>
      <c r="G46" s="65">
        <f t="shared" si="2"/>
        <v>2173.9821162841367</v>
      </c>
      <c r="H46" s="66">
        <f t="shared" si="4"/>
        <v>217.5</v>
      </c>
      <c r="P46" s="35">
        <v>2167.6999999999998</v>
      </c>
    </row>
    <row r="47" spans="1:16" x14ac:dyDescent="0.25">
      <c r="A47" s="56" t="s">
        <v>374</v>
      </c>
      <c r="B47" s="3" t="s">
        <v>373</v>
      </c>
      <c r="C47" s="59">
        <v>50</v>
      </c>
      <c r="D47" s="56">
        <v>622</v>
      </c>
      <c r="E47" s="49">
        <v>722</v>
      </c>
      <c r="F47" s="61">
        <f t="shared" si="3"/>
        <v>28.425196850393704</v>
      </c>
      <c r="G47" s="65">
        <f t="shared" si="2"/>
        <v>2268.2298958918304</v>
      </c>
      <c r="H47" s="66">
        <f t="shared" si="4"/>
        <v>227</v>
      </c>
      <c r="P47" s="35">
        <v>2261.9</v>
      </c>
    </row>
    <row r="48" spans="1:16" x14ac:dyDescent="0.25">
      <c r="A48" s="56" t="s">
        <v>372</v>
      </c>
      <c r="B48" s="3" t="s">
        <v>371</v>
      </c>
      <c r="C48" s="59">
        <v>55</v>
      </c>
      <c r="D48" s="56">
        <v>622</v>
      </c>
      <c r="E48" s="49">
        <v>732</v>
      </c>
      <c r="F48" s="61">
        <f t="shared" si="3"/>
        <v>28.818897637795278</v>
      </c>
      <c r="G48" s="65">
        <f t="shared" si="2"/>
        <v>2299.6458224277285</v>
      </c>
      <c r="H48" s="66">
        <f t="shared" si="4"/>
        <v>230</v>
      </c>
      <c r="P48" s="35">
        <v>2293.4</v>
      </c>
    </row>
    <row r="49" spans="1:16" x14ac:dyDescent="0.25">
      <c r="A49" s="56" t="s">
        <v>370</v>
      </c>
      <c r="B49" s="3" t="s">
        <v>369</v>
      </c>
      <c r="C49" s="59">
        <v>66</v>
      </c>
      <c r="D49" s="56">
        <v>622</v>
      </c>
      <c r="E49" s="49">
        <v>754</v>
      </c>
      <c r="F49" s="61">
        <f t="shared" si="3"/>
        <v>29.685039370078741</v>
      </c>
      <c r="G49" s="65">
        <f t="shared" si="2"/>
        <v>2368.7608608067039</v>
      </c>
      <c r="H49" s="66">
        <f t="shared" si="4"/>
        <v>237</v>
      </c>
      <c r="P49" s="35">
        <v>2356.1999999999998</v>
      </c>
    </row>
    <row r="50" spans="1:16" x14ac:dyDescent="0.25">
      <c r="A50" s="56" t="s">
        <v>368</v>
      </c>
      <c r="B50" s="3" t="s">
        <v>367</v>
      </c>
      <c r="C50" s="59">
        <v>76</v>
      </c>
      <c r="D50" s="56">
        <v>622</v>
      </c>
      <c r="E50" s="49">
        <v>774</v>
      </c>
      <c r="F50" s="61">
        <f t="shared" si="3"/>
        <v>30.472440944881892</v>
      </c>
      <c r="G50" s="65">
        <f t="shared" si="2"/>
        <v>2431.5927138785</v>
      </c>
      <c r="H50" s="66">
        <f t="shared" si="4"/>
        <v>243</v>
      </c>
      <c r="P50" s="35">
        <v>2419</v>
      </c>
    </row>
    <row r="51" spans="1:16" x14ac:dyDescent="0.25">
      <c r="A51" s="56" t="s">
        <v>366</v>
      </c>
      <c r="B51" s="3" t="s">
        <v>365</v>
      </c>
      <c r="C51" s="59">
        <v>18</v>
      </c>
      <c r="D51" s="56">
        <v>571</v>
      </c>
      <c r="E51" s="49">
        <v>607</v>
      </c>
      <c r="F51" s="61">
        <f t="shared" si="3"/>
        <v>23.897637795275593</v>
      </c>
      <c r="G51" s="65">
        <f t="shared" si="2"/>
        <v>1906.9467407290044</v>
      </c>
      <c r="H51" s="66">
        <f t="shared" si="4"/>
        <v>190.5</v>
      </c>
      <c r="P51" s="35">
        <v>1916.4</v>
      </c>
    </row>
    <row r="52" spans="1:16" x14ac:dyDescent="0.25">
      <c r="A52" s="56" t="s">
        <v>364</v>
      </c>
      <c r="B52" s="3" t="s">
        <v>363</v>
      </c>
      <c r="C52" s="59">
        <v>19</v>
      </c>
      <c r="D52" s="56">
        <v>571</v>
      </c>
      <c r="E52" s="49">
        <v>609</v>
      </c>
      <c r="F52" s="61">
        <f t="shared" si="3"/>
        <v>23.976377952755907</v>
      </c>
      <c r="G52" s="65">
        <f t="shared" si="2"/>
        <v>1913.229926036184</v>
      </c>
      <c r="H52" s="66">
        <f t="shared" si="4"/>
        <v>191.5</v>
      </c>
      <c r="P52" s="35">
        <v>1916.4</v>
      </c>
    </row>
    <row r="53" spans="1:16" x14ac:dyDescent="0.25">
      <c r="A53" s="56" t="s">
        <v>362</v>
      </c>
      <c r="B53" s="3" t="s">
        <v>361</v>
      </c>
      <c r="C53" s="59">
        <v>20</v>
      </c>
      <c r="D53" s="56">
        <v>571</v>
      </c>
      <c r="E53" s="49">
        <v>611</v>
      </c>
      <c r="F53" s="61">
        <f t="shared" si="3"/>
        <v>24.055118110236222</v>
      </c>
      <c r="G53" s="65">
        <f t="shared" si="2"/>
        <v>1919.5131113433636</v>
      </c>
      <c r="H53" s="66">
        <f t="shared" si="4"/>
        <v>192</v>
      </c>
      <c r="P53" s="35">
        <v>1916.4</v>
      </c>
    </row>
    <row r="54" spans="1:16" x14ac:dyDescent="0.25">
      <c r="A54" s="56" t="s">
        <v>360</v>
      </c>
      <c r="B54" s="3" t="s">
        <v>359</v>
      </c>
      <c r="C54" s="59">
        <v>21</v>
      </c>
      <c r="D54" s="56">
        <v>571</v>
      </c>
      <c r="E54" s="49">
        <v>613</v>
      </c>
      <c r="F54" s="61">
        <f t="shared" si="3"/>
        <v>24.133858267716537</v>
      </c>
      <c r="G54" s="65">
        <f t="shared" si="2"/>
        <v>1925.7962966505431</v>
      </c>
      <c r="H54" s="66">
        <f t="shared" si="4"/>
        <v>192.5</v>
      </c>
      <c r="P54" s="35">
        <v>1916.4</v>
      </c>
    </row>
    <row r="55" spans="1:16" x14ac:dyDescent="0.25">
      <c r="A55" s="56" t="s">
        <v>358</v>
      </c>
      <c r="B55" s="3" t="s">
        <v>357</v>
      </c>
      <c r="C55" s="59">
        <v>22</v>
      </c>
      <c r="D55" s="56">
        <v>571</v>
      </c>
      <c r="E55" s="49">
        <v>615</v>
      </c>
      <c r="F55" s="61">
        <f t="shared" si="3"/>
        <v>24.212598425196852</v>
      </c>
      <c r="G55" s="65">
        <f t="shared" si="2"/>
        <v>1932.0794819577227</v>
      </c>
      <c r="H55" s="66">
        <f t="shared" si="4"/>
        <v>193</v>
      </c>
      <c r="P55" s="35">
        <v>1947.8</v>
      </c>
    </row>
    <row r="56" spans="1:16" x14ac:dyDescent="0.25">
      <c r="A56" s="56" t="s">
        <v>356</v>
      </c>
      <c r="B56" s="3" t="s">
        <v>355</v>
      </c>
      <c r="C56" s="59">
        <v>23</v>
      </c>
      <c r="D56" s="56">
        <v>571</v>
      </c>
      <c r="E56" s="49">
        <v>617</v>
      </c>
      <c r="F56" s="61">
        <f t="shared" si="3"/>
        <v>24.291338582677167</v>
      </c>
      <c r="G56" s="65">
        <f t="shared" si="2"/>
        <v>1938.3626672649023</v>
      </c>
      <c r="H56" s="66">
        <f t="shared" si="4"/>
        <v>194</v>
      </c>
      <c r="P56" s="35">
        <v>1947.8</v>
      </c>
    </row>
    <row r="57" spans="1:16" x14ac:dyDescent="0.25">
      <c r="A57" s="56" t="s">
        <v>354</v>
      </c>
      <c r="B57" s="3" t="s">
        <v>353</v>
      </c>
      <c r="C57" s="59">
        <v>24</v>
      </c>
      <c r="D57" s="56">
        <v>571</v>
      </c>
      <c r="E57" s="49">
        <v>619</v>
      </c>
      <c r="F57" s="61">
        <f t="shared" si="3"/>
        <v>24.370078740157481</v>
      </c>
      <c r="G57" s="65">
        <f t="shared" si="2"/>
        <v>1944.645852572082</v>
      </c>
      <c r="H57" s="66">
        <f t="shared" si="4"/>
        <v>194.5</v>
      </c>
      <c r="P57" s="35">
        <v>1947.8</v>
      </c>
    </row>
    <row r="58" spans="1:16" x14ac:dyDescent="0.25">
      <c r="A58" s="56" t="s">
        <v>352</v>
      </c>
      <c r="B58" s="3" t="s">
        <v>351</v>
      </c>
      <c r="C58" s="59">
        <v>25</v>
      </c>
      <c r="D58" s="56">
        <v>571</v>
      </c>
      <c r="E58" s="49">
        <v>621</v>
      </c>
      <c r="F58" s="61">
        <f t="shared" si="3"/>
        <v>24.448818897637796</v>
      </c>
      <c r="G58" s="65">
        <f t="shared" si="2"/>
        <v>1950.9290378792616</v>
      </c>
      <c r="H58" s="66">
        <f t="shared" si="4"/>
        <v>195</v>
      </c>
      <c r="P58" s="35">
        <v>1947.8</v>
      </c>
    </row>
    <row r="59" spans="1:16" x14ac:dyDescent="0.25">
      <c r="A59" s="56" t="s">
        <v>350</v>
      </c>
      <c r="B59" s="3" t="s">
        <v>349</v>
      </c>
      <c r="C59" s="59">
        <v>26</v>
      </c>
      <c r="D59" s="56">
        <v>571</v>
      </c>
      <c r="E59" s="49">
        <v>623</v>
      </c>
      <c r="F59" s="61">
        <f t="shared" si="3"/>
        <v>24.527559055118111</v>
      </c>
      <c r="G59" s="65">
        <f t="shared" si="2"/>
        <v>1957.2122231864412</v>
      </c>
      <c r="H59" s="66">
        <f t="shared" si="4"/>
        <v>195.5</v>
      </c>
      <c r="P59" s="35">
        <v>1947.8</v>
      </c>
    </row>
    <row r="60" spans="1:16" x14ac:dyDescent="0.25">
      <c r="A60" s="56" t="s">
        <v>348</v>
      </c>
      <c r="B60" s="3" t="s">
        <v>347</v>
      </c>
      <c r="C60" s="59">
        <v>27</v>
      </c>
      <c r="D60" s="56">
        <v>571</v>
      </c>
      <c r="E60" s="49">
        <v>625</v>
      </c>
      <c r="F60" s="61">
        <f t="shared" si="3"/>
        <v>24.606299212598426</v>
      </c>
      <c r="G60" s="65">
        <f t="shared" si="2"/>
        <v>1963.4954084936207</v>
      </c>
      <c r="H60" s="66">
        <f t="shared" si="4"/>
        <v>196.5</v>
      </c>
      <c r="P60" s="35">
        <v>1979.2</v>
      </c>
    </row>
    <row r="61" spans="1:16" x14ac:dyDescent="0.25">
      <c r="A61" s="56" t="s">
        <v>346</v>
      </c>
      <c r="B61" s="3" t="s">
        <v>345</v>
      </c>
      <c r="C61" s="59">
        <v>28</v>
      </c>
      <c r="D61" s="56">
        <v>571</v>
      </c>
      <c r="E61" s="49">
        <v>627</v>
      </c>
      <c r="F61" s="61">
        <f t="shared" si="3"/>
        <v>24.685039370078741</v>
      </c>
      <c r="G61" s="65">
        <f t="shared" si="2"/>
        <v>1969.7785938008003</v>
      </c>
      <c r="H61" s="66">
        <f t="shared" si="4"/>
        <v>197</v>
      </c>
      <c r="P61" s="35">
        <v>1979.2</v>
      </c>
    </row>
    <row r="62" spans="1:16" x14ac:dyDescent="0.25">
      <c r="A62" s="56" t="s">
        <v>344</v>
      </c>
      <c r="B62" s="3" t="s">
        <v>343</v>
      </c>
      <c r="C62" s="59">
        <v>32</v>
      </c>
      <c r="D62" s="56">
        <v>571</v>
      </c>
      <c r="E62" s="49">
        <v>635</v>
      </c>
      <c r="F62" s="61">
        <f t="shared" si="3"/>
        <v>25</v>
      </c>
      <c r="G62" s="65">
        <f t="shared" si="2"/>
        <v>1994.9113350295186</v>
      </c>
      <c r="H62" s="66">
        <f t="shared" si="4"/>
        <v>199.5</v>
      </c>
      <c r="P62" s="35">
        <v>2010.6</v>
      </c>
    </row>
    <row r="63" spans="1:16" x14ac:dyDescent="0.25">
      <c r="A63" s="56" t="s">
        <v>342</v>
      </c>
      <c r="B63" s="3" t="s">
        <v>341</v>
      </c>
      <c r="C63" s="59">
        <v>35</v>
      </c>
      <c r="D63" s="56">
        <v>571</v>
      </c>
      <c r="E63" s="49">
        <v>641</v>
      </c>
      <c r="F63" s="61">
        <f t="shared" si="3"/>
        <v>25.236220472440948</v>
      </c>
      <c r="G63" s="65">
        <f t="shared" si="2"/>
        <v>2013.7608909510575</v>
      </c>
      <c r="H63" s="66">
        <f t="shared" si="4"/>
        <v>201.5</v>
      </c>
      <c r="P63" s="35">
        <v>2010.6</v>
      </c>
    </row>
    <row r="64" spans="1:16" x14ac:dyDescent="0.25">
      <c r="A64" s="56" t="s">
        <v>340</v>
      </c>
      <c r="B64" s="3" t="s">
        <v>339</v>
      </c>
      <c r="C64" s="59">
        <v>37</v>
      </c>
      <c r="D64" s="56">
        <v>571</v>
      </c>
      <c r="E64" s="49">
        <v>645</v>
      </c>
      <c r="F64" s="61">
        <f t="shared" si="3"/>
        <v>25.393700787401578</v>
      </c>
      <c r="G64" s="65">
        <f t="shared" si="2"/>
        <v>2026.3272615654166</v>
      </c>
      <c r="H64" s="66">
        <f t="shared" si="4"/>
        <v>202.5</v>
      </c>
      <c r="P64" s="35">
        <v>2042</v>
      </c>
    </row>
    <row r="65" spans="1:16" x14ac:dyDescent="0.25">
      <c r="A65" s="56" t="s">
        <v>338</v>
      </c>
      <c r="B65" s="3" t="s">
        <v>337</v>
      </c>
      <c r="C65" s="59">
        <v>38</v>
      </c>
      <c r="D65" s="56">
        <v>571</v>
      </c>
      <c r="E65" s="49">
        <v>647</v>
      </c>
      <c r="F65" s="61">
        <f t="shared" si="3"/>
        <v>25.472440944881892</v>
      </c>
      <c r="G65" s="65">
        <f t="shared" si="2"/>
        <v>2032.6104468725962</v>
      </c>
      <c r="H65" s="66">
        <f t="shared" si="4"/>
        <v>203.5</v>
      </c>
      <c r="P65" s="35">
        <v>2042</v>
      </c>
    </row>
    <row r="66" spans="1:16" x14ac:dyDescent="0.25">
      <c r="A66" s="56" t="s">
        <v>336</v>
      </c>
      <c r="B66" s="3" t="s">
        <v>335</v>
      </c>
      <c r="C66" s="59">
        <v>45</v>
      </c>
      <c r="D66" s="56">
        <v>571</v>
      </c>
      <c r="E66" s="49">
        <v>661</v>
      </c>
      <c r="F66" s="61">
        <f t="shared" si="3"/>
        <v>26.023622047244096</v>
      </c>
      <c r="G66" s="65">
        <f t="shared" si="2"/>
        <v>2076.5927440228534</v>
      </c>
      <c r="H66" s="66">
        <f t="shared" si="4"/>
        <v>207.5</v>
      </c>
      <c r="P66" s="35">
        <v>2073.5</v>
      </c>
    </row>
    <row r="67" spans="1:16" x14ac:dyDescent="0.25">
      <c r="A67" s="56" t="s">
        <v>334</v>
      </c>
      <c r="B67" s="3" t="s">
        <v>333</v>
      </c>
      <c r="C67" s="59">
        <v>47</v>
      </c>
      <c r="D67" s="56">
        <v>571</v>
      </c>
      <c r="E67" s="49">
        <v>665</v>
      </c>
      <c r="F67" s="61">
        <f t="shared" si="3"/>
        <v>26.181102362204726</v>
      </c>
      <c r="G67" s="65">
        <f t="shared" si="2"/>
        <v>2089.1591146372125</v>
      </c>
      <c r="H67" s="66">
        <f t="shared" si="4"/>
        <v>209</v>
      </c>
      <c r="P67" s="35">
        <v>2104.9</v>
      </c>
    </row>
    <row r="68" spans="1:16" x14ac:dyDescent="0.25">
      <c r="A68" s="56" t="s">
        <v>332</v>
      </c>
      <c r="B68" s="3" t="s">
        <v>331</v>
      </c>
      <c r="C68" s="59">
        <v>1</v>
      </c>
      <c r="D68" s="56">
        <v>622</v>
      </c>
      <c r="E68" s="49">
        <v>624</v>
      </c>
      <c r="F68" s="61">
        <f t="shared" si="3"/>
        <v>24.56692913385827</v>
      </c>
      <c r="G68" s="65">
        <f t="shared" si="2"/>
        <v>1960.3538158400308</v>
      </c>
      <c r="H68" s="66">
        <f t="shared" si="4"/>
        <v>196</v>
      </c>
      <c r="P68" s="35">
        <v>1947.8</v>
      </c>
    </row>
    <row r="69" spans="1:16" x14ac:dyDescent="0.25">
      <c r="A69" s="56" t="s">
        <v>330</v>
      </c>
      <c r="B69" s="3" t="s">
        <v>329</v>
      </c>
      <c r="C69" s="59">
        <v>18</v>
      </c>
      <c r="D69" s="56">
        <v>622</v>
      </c>
      <c r="E69" s="49">
        <v>658</v>
      </c>
      <c r="F69" s="61">
        <f t="shared" ref="F69:F85" si="5">E69/$M$1</f>
        <v>25.905511811023622</v>
      </c>
      <c r="G69" s="65">
        <f t="shared" si="2"/>
        <v>2067.1679660620839</v>
      </c>
      <c r="H69" s="66">
        <f t="shared" ref="H69:H85" si="6">ROUND(G69/10*2,0)/2</f>
        <v>206.5</v>
      </c>
      <c r="P69" s="35">
        <v>2073.5</v>
      </c>
    </row>
    <row r="70" spans="1:16" x14ac:dyDescent="0.25">
      <c r="A70" s="56" t="s">
        <v>328</v>
      </c>
      <c r="B70" s="3" t="s">
        <v>327</v>
      </c>
      <c r="C70" s="59">
        <v>19</v>
      </c>
      <c r="D70" s="56">
        <v>622</v>
      </c>
      <c r="E70" s="49">
        <v>660</v>
      </c>
      <c r="F70" s="61">
        <f t="shared" si="5"/>
        <v>25.984251968503937</v>
      </c>
      <c r="G70" s="65">
        <f t="shared" ref="G70:G85" si="7">E70*$M$3</f>
        <v>2073.4511513692632</v>
      </c>
      <c r="H70" s="66">
        <f t="shared" si="6"/>
        <v>207.5</v>
      </c>
      <c r="P70" s="35">
        <v>2073.5</v>
      </c>
    </row>
    <row r="71" spans="1:16" x14ac:dyDescent="0.25">
      <c r="A71" s="56" t="s">
        <v>326</v>
      </c>
      <c r="B71" s="3" t="s">
        <v>325</v>
      </c>
      <c r="C71" s="59">
        <v>20</v>
      </c>
      <c r="D71" s="56">
        <v>622</v>
      </c>
      <c r="E71" s="49">
        <v>662</v>
      </c>
      <c r="F71" s="61">
        <f t="shared" si="5"/>
        <v>26.062992125984252</v>
      </c>
      <c r="G71" s="65">
        <f t="shared" si="7"/>
        <v>2079.734336676443</v>
      </c>
      <c r="H71" s="66">
        <f t="shared" si="6"/>
        <v>208</v>
      </c>
      <c r="P71" s="35">
        <v>2073.5</v>
      </c>
    </row>
    <row r="72" spans="1:16" x14ac:dyDescent="0.25">
      <c r="A72" s="56" t="s">
        <v>324</v>
      </c>
      <c r="B72" s="3" t="s">
        <v>323</v>
      </c>
      <c r="C72" s="59">
        <v>21</v>
      </c>
      <c r="D72" s="56">
        <v>622</v>
      </c>
      <c r="E72" s="49">
        <v>664</v>
      </c>
      <c r="F72" s="61">
        <f t="shared" si="5"/>
        <v>26.141732283464567</v>
      </c>
      <c r="G72" s="65">
        <f t="shared" si="7"/>
        <v>2086.0175219836228</v>
      </c>
      <c r="H72" s="66">
        <f t="shared" si="6"/>
        <v>208.5</v>
      </c>
      <c r="P72" s="35">
        <v>2073.5</v>
      </c>
    </row>
    <row r="73" spans="1:16" x14ac:dyDescent="0.25">
      <c r="A73" s="56" t="s">
        <v>322</v>
      </c>
      <c r="B73" s="3" t="s">
        <v>321</v>
      </c>
      <c r="C73" s="59">
        <v>22</v>
      </c>
      <c r="D73" s="56">
        <v>622</v>
      </c>
      <c r="E73" s="49">
        <v>666</v>
      </c>
      <c r="F73" s="61">
        <f t="shared" si="5"/>
        <v>26.220472440944885</v>
      </c>
      <c r="G73" s="65">
        <f t="shared" si="7"/>
        <v>2092.3007072908022</v>
      </c>
      <c r="H73" s="66">
        <f t="shared" si="6"/>
        <v>209</v>
      </c>
      <c r="P73" s="35">
        <v>2104.9</v>
      </c>
    </row>
    <row r="74" spans="1:16" x14ac:dyDescent="0.25">
      <c r="A74" s="56" t="s">
        <v>320</v>
      </c>
      <c r="B74" s="3" t="s">
        <v>319</v>
      </c>
      <c r="C74" s="59">
        <v>23</v>
      </c>
      <c r="D74" s="56">
        <v>622</v>
      </c>
      <c r="E74" s="49">
        <v>668</v>
      </c>
      <c r="F74" s="61">
        <f t="shared" si="5"/>
        <v>26.2992125984252</v>
      </c>
      <c r="G74" s="65">
        <f t="shared" si="7"/>
        <v>2098.583892597982</v>
      </c>
      <c r="H74" s="66">
        <f t="shared" si="6"/>
        <v>210</v>
      </c>
      <c r="P74" s="35">
        <v>2104.9</v>
      </c>
    </row>
    <row r="75" spans="1:16" x14ac:dyDescent="0.25">
      <c r="A75" s="56" t="s">
        <v>318</v>
      </c>
      <c r="B75" s="3" t="s">
        <v>317</v>
      </c>
      <c r="C75" s="59">
        <v>24</v>
      </c>
      <c r="D75" s="56">
        <v>622</v>
      </c>
      <c r="E75" s="49">
        <v>670</v>
      </c>
      <c r="F75" s="61">
        <f t="shared" si="5"/>
        <v>26.377952755905515</v>
      </c>
      <c r="G75" s="65">
        <f t="shared" si="7"/>
        <v>2104.8670779051613</v>
      </c>
      <c r="H75" s="66">
        <f t="shared" si="6"/>
        <v>210.5</v>
      </c>
      <c r="P75" s="35">
        <v>2104.9</v>
      </c>
    </row>
    <row r="76" spans="1:16" x14ac:dyDescent="0.25">
      <c r="A76" s="56" t="s">
        <v>316</v>
      </c>
      <c r="B76" s="3" t="s">
        <v>315</v>
      </c>
      <c r="C76" s="59">
        <v>25</v>
      </c>
      <c r="D76" s="56">
        <v>622</v>
      </c>
      <c r="E76" s="49">
        <v>672</v>
      </c>
      <c r="F76" s="61">
        <f t="shared" si="5"/>
        <v>26.45669291338583</v>
      </c>
      <c r="G76" s="65">
        <f t="shared" si="7"/>
        <v>2111.1502632123411</v>
      </c>
      <c r="H76" s="66">
        <f t="shared" si="6"/>
        <v>211</v>
      </c>
      <c r="P76" s="35">
        <v>2104.9</v>
      </c>
    </row>
    <row r="77" spans="1:16" x14ac:dyDescent="0.25">
      <c r="A77" s="56" t="s">
        <v>314</v>
      </c>
      <c r="B77" s="3" t="s">
        <v>313</v>
      </c>
      <c r="C77" s="59">
        <v>26</v>
      </c>
      <c r="D77" s="56">
        <v>662</v>
      </c>
      <c r="E77" s="49">
        <v>714</v>
      </c>
      <c r="F77" s="61">
        <f t="shared" si="5"/>
        <v>28.110236220472441</v>
      </c>
      <c r="G77" s="65">
        <f t="shared" si="7"/>
        <v>2243.0971546631122</v>
      </c>
      <c r="H77" s="66">
        <f t="shared" si="6"/>
        <v>224.5</v>
      </c>
      <c r="P77" s="35">
        <v>2230.5</v>
      </c>
    </row>
    <row r="78" spans="1:16" x14ac:dyDescent="0.25">
      <c r="A78" s="56" t="s">
        <v>312</v>
      </c>
      <c r="B78" s="3" t="s">
        <v>311</v>
      </c>
      <c r="C78" s="59">
        <v>27</v>
      </c>
      <c r="D78" s="56">
        <v>622</v>
      </c>
      <c r="E78" s="49">
        <v>676</v>
      </c>
      <c r="F78" s="61">
        <f t="shared" si="5"/>
        <v>26.614173228346459</v>
      </c>
      <c r="G78" s="65">
        <f t="shared" si="7"/>
        <v>2123.7166338267002</v>
      </c>
      <c r="H78" s="66">
        <f t="shared" si="6"/>
        <v>212.5</v>
      </c>
      <c r="P78" s="35">
        <v>2136.3000000000002</v>
      </c>
    </row>
    <row r="79" spans="1:16" x14ac:dyDescent="0.25">
      <c r="A79" s="56" t="s">
        <v>310</v>
      </c>
      <c r="B79" s="3" t="s">
        <v>309</v>
      </c>
      <c r="C79" s="59">
        <v>28</v>
      </c>
      <c r="D79" s="56">
        <v>622</v>
      </c>
      <c r="E79" s="49">
        <v>678</v>
      </c>
      <c r="F79" s="61">
        <f t="shared" si="5"/>
        <v>26.692913385826774</v>
      </c>
      <c r="G79" s="65">
        <f t="shared" si="7"/>
        <v>2129.9998191338796</v>
      </c>
      <c r="H79" s="66">
        <f t="shared" si="6"/>
        <v>213</v>
      </c>
      <c r="P79" s="35">
        <v>2136.3000000000002</v>
      </c>
    </row>
    <row r="80" spans="1:16" x14ac:dyDescent="0.25">
      <c r="A80" s="56" t="s">
        <v>308</v>
      </c>
      <c r="B80" s="3" t="s">
        <v>307</v>
      </c>
      <c r="C80" s="59">
        <v>32</v>
      </c>
      <c r="D80" s="56">
        <v>622</v>
      </c>
      <c r="E80" s="49">
        <v>686</v>
      </c>
      <c r="F80" s="61">
        <f t="shared" si="5"/>
        <v>27.007874015748033</v>
      </c>
      <c r="G80" s="65">
        <f t="shared" si="7"/>
        <v>2155.1325603625983</v>
      </c>
      <c r="H80" s="66">
        <f t="shared" si="6"/>
        <v>215.5</v>
      </c>
      <c r="P80" s="35">
        <v>2167.6999999999998</v>
      </c>
    </row>
    <row r="81" spans="1:16" x14ac:dyDescent="0.25">
      <c r="A81" s="56" t="s">
        <v>306</v>
      </c>
      <c r="B81" s="3" t="s">
        <v>305</v>
      </c>
      <c r="C81" s="59">
        <v>35</v>
      </c>
      <c r="D81" s="56">
        <v>622</v>
      </c>
      <c r="E81" s="49">
        <v>692</v>
      </c>
      <c r="F81" s="61">
        <f t="shared" si="5"/>
        <v>27.244094488188978</v>
      </c>
      <c r="G81" s="65">
        <f t="shared" si="7"/>
        <v>2173.9821162841367</v>
      </c>
      <c r="H81" s="66">
        <f t="shared" si="6"/>
        <v>217.5</v>
      </c>
      <c r="P81" s="35">
        <v>2167.6999999999998</v>
      </c>
    </row>
    <row r="82" spans="1:16" x14ac:dyDescent="0.25">
      <c r="A82" s="56" t="s">
        <v>304</v>
      </c>
      <c r="B82" s="3" t="s">
        <v>303</v>
      </c>
      <c r="C82" s="59">
        <v>37</v>
      </c>
      <c r="D82" s="56">
        <v>622</v>
      </c>
      <c r="E82" s="49">
        <v>696</v>
      </c>
      <c r="F82" s="61">
        <f t="shared" si="5"/>
        <v>27.401574803149607</v>
      </c>
      <c r="G82" s="65">
        <f t="shared" si="7"/>
        <v>2186.5484868984959</v>
      </c>
      <c r="H82" s="66">
        <f t="shared" si="6"/>
        <v>218.5</v>
      </c>
      <c r="P82" s="35">
        <v>2199.1</v>
      </c>
    </row>
    <row r="83" spans="1:16" x14ac:dyDescent="0.25">
      <c r="A83" s="56" t="s">
        <v>302</v>
      </c>
      <c r="B83" s="3" t="s">
        <v>301</v>
      </c>
      <c r="C83" s="59">
        <v>38</v>
      </c>
      <c r="D83" s="56">
        <v>622</v>
      </c>
      <c r="E83" s="49">
        <v>698</v>
      </c>
      <c r="F83" s="61">
        <f t="shared" si="5"/>
        <v>27.480314960629922</v>
      </c>
      <c r="G83" s="65">
        <f t="shared" si="7"/>
        <v>2192.8316722056757</v>
      </c>
      <c r="H83" s="66">
        <f t="shared" si="6"/>
        <v>219.5</v>
      </c>
      <c r="P83" s="35">
        <v>2199.1</v>
      </c>
    </row>
    <row r="84" spans="1:16" x14ac:dyDescent="0.25">
      <c r="A84" s="56" t="s">
        <v>300</v>
      </c>
      <c r="B84" s="3" t="s">
        <v>299</v>
      </c>
      <c r="C84" s="59">
        <v>45</v>
      </c>
      <c r="D84" s="56">
        <v>622</v>
      </c>
      <c r="E84" s="49">
        <v>712</v>
      </c>
      <c r="F84" s="61">
        <f t="shared" si="5"/>
        <v>28.031496062992126</v>
      </c>
      <c r="G84" s="65">
        <f t="shared" si="7"/>
        <v>2236.8139693559328</v>
      </c>
      <c r="H84" s="66">
        <f t="shared" si="6"/>
        <v>223.5</v>
      </c>
      <c r="P84" s="35">
        <v>2230.5</v>
      </c>
    </row>
    <row r="85" spans="1:16" ht="15.75" thickBot="1" x14ac:dyDescent="0.3">
      <c r="A85" s="57" t="s">
        <v>298</v>
      </c>
      <c r="B85" s="58" t="s">
        <v>297</v>
      </c>
      <c r="C85" s="60">
        <v>47</v>
      </c>
      <c r="D85" s="57">
        <v>622</v>
      </c>
      <c r="E85" s="62">
        <v>716</v>
      </c>
      <c r="F85" s="63">
        <f t="shared" si="5"/>
        <v>28.188976377952759</v>
      </c>
      <c r="G85" s="67">
        <f t="shared" si="7"/>
        <v>2249.380339970292</v>
      </c>
      <c r="H85" s="68">
        <f t="shared" si="6"/>
        <v>225</v>
      </c>
      <c r="P85" s="35">
        <v>2261.9</v>
      </c>
    </row>
    <row r="86" spans="1:16" ht="15.75" thickTop="1" x14ac:dyDescent="0.25"/>
  </sheetData>
  <mergeCells count="1">
    <mergeCell ref="D3:F3"/>
  </mergeCells>
  <pageMargins left="0.7" right="0.7" top="0.78740157499999996" bottom="0.78740157499999996" header="0.3" footer="0.3"/>
  <pageSetup paperSize="9" orientation="portrait" horizontalDpi="4294967293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C12" sqref="C12"/>
    </sheetView>
  </sheetViews>
  <sheetFormatPr baseColWidth="10" defaultRowHeight="15" x14ac:dyDescent="0.25"/>
  <cols>
    <col min="1" max="1" width="13.140625" customWidth="1"/>
    <col min="2" max="2" width="27.42578125" customWidth="1"/>
    <col min="3" max="3" width="15.5703125" customWidth="1"/>
    <col min="4" max="4" width="14.7109375" customWidth="1"/>
  </cols>
  <sheetData>
    <row r="1" spans="1:8" ht="36" x14ac:dyDescent="0.55000000000000004">
      <c r="A1" s="2" t="s">
        <v>481</v>
      </c>
    </row>
    <row r="3" spans="1:8" s="11" customFormat="1" ht="30" customHeight="1" x14ac:dyDescent="0.25">
      <c r="A3" s="9" t="s">
        <v>471</v>
      </c>
      <c r="B3" s="24" t="s">
        <v>482</v>
      </c>
      <c r="C3" s="10" t="s">
        <v>479</v>
      </c>
      <c r="D3" s="26">
        <v>43618</v>
      </c>
    </row>
    <row r="4" spans="1:8" s="11" customFormat="1" ht="30" customHeight="1" x14ac:dyDescent="0.25">
      <c r="A4" s="9" t="s">
        <v>472</v>
      </c>
      <c r="B4" s="25" t="s">
        <v>483</v>
      </c>
      <c r="C4" s="10" t="s">
        <v>480</v>
      </c>
      <c r="D4" s="27">
        <v>43621</v>
      </c>
    </row>
    <row r="5" spans="1:8" s="11" customFormat="1" ht="30" customHeight="1" x14ac:dyDescent="0.25">
      <c r="A5" s="9" t="s">
        <v>473</v>
      </c>
      <c r="B5" s="25">
        <v>9472</v>
      </c>
    </row>
    <row r="6" spans="1:8" s="11" customFormat="1" ht="30" customHeight="1" x14ac:dyDescent="0.25">
      <c r="A6" s="9" t="s">
        <v>474</v>
      </c>
      <c r="B6" s="25" t="s">
        <v>484</v>
      </c>
      <c r="C6" s="16" t="s">
        <v>516</v>
      </c>
      <c r="D6" s="28">
        <f>D4-D3+1</f>
        <v>4</v>
      </c>
    </row>
    <row r="7" spans="1:8" s="11" customFormat="1" ht="30" customHeight="1" x14ac:dyDescent="0.25">
      <c r="A7" s="9" t="s">
        <v>475</v>
      </c>
      <c r="B7" s="25" t="s">
        <v>485</v>
      </c>
      <c r="D7" s="17"/>
    </row>
    <row r="8" spans="1:8" s="11" customFormat="1" ht="30" customHeight="1" x14ac:dyDescent="0.25">
      <c r="A8" s="9" t="s">
        <v>476</v>
      </c>
      <c r="B8" s="25"/>
      <c r="C8"/>
      <c r="D8" s="15"/>
    </row>
    <row r="9" spans="1:8" x14ac:dyDescent="0.25">
      <c r="D9" s="15"/>
    </row>
    <row r="10" spans="1:8" x14ac:dyDescent="0.25">
      <c r="G10" s="79" t="s">
        <v>497</v>
      </c>
      <c r="H10" s="79"/>
    </row>
    <row r="11" spans="1:8" x14ac:dyDescent="0.25">
      <c r="A11" s="33" t="s">
        <v>496</v>
      </c>
      <c r="B11" s="32" t="s">
        <v>477</v>
      </c>
      <c r="C11" s="32" t="s">
        <v>478</v>
      </c>
      <c r="D11" s="32" t="s">
        <v>486</v>
      </c>
      <c r="G11" s="23" t="s">
        <v>494</v>
      </c>
      <c r="H11" s="23" t="s">
        <v>495</v>
      </c>
    </row>
    <row r="12" spans="1:8" x14ac:dyDescent="0.25">
      <c r="A12" s="12">
        <v>2</v>
      </c>
      <c r="B12" s="3" t="s">
        <v>466</v>
      </c>
      <c r="C12" s="36">
        <f>VLOOKUP(B12,Mietpreise!$B$4:$C$17,2,FALSE)</f>
        <v>40</v>
      </c>
      <c r="D12" s="36">
        <f t="shared" ref="D12:D17" si="0">A12*C12*$D$6</f>
        <v>320</v>
      </c>
      <c r="F12" s="22"/>
      <c r="G12" s="36">
        <v>38</v>
      </c>
      <c r="H12" s="36">
        <v>304</v>
      </c>
    </row>
    <row r="13" spans="1:8" x14ac:dyDescent="0.25">
      <c r="A13" s="12">
        <v>1</v>
      </c>
      <c r="B13" s="3" t="s">
        <v>468</v>
      </c>
      <c r="C13" s="36">
        <f>VLOOKUP(B13,Mietpreise!$B$4:$C$17,2,FALSE)</f>
        <v>26</v>
      </c>
      <c r="D13" s="36">
        <f t="shared" si="0"/>
        <v>104</v>
      </c>
      <c r="F13" s="22"/>
      <c r="G13" s="36">
        <v>24</v>
      </c>
      <c r="H13" s="36">
        <v>96</v>
      </c>
    </row>
    <row r="14" spans="1:8" x14ac:dyDescent="0.25">
      <c r="A14" s="12">
        <v>1</v>
      </c>
      <c r="B14" s="3" t="s">
        <v>469</v>
      </c>
      <c r="C14" s="36">
        <f>VLOOKUP(B14,Mietpreise!$B$4:$C$17,2,FALSE)</f>
        <v>12</v>
      </c>
      <c r="D14" s="36">
        <f t="shared" si="0"/>
        <v>48</v>
      </c>
      <c r="F14" s="22"/>
      <c r="G14" s="36">
        <v>10</v>
      </c>
      <c r="H14" s="36">
        <v>40</v>
      </c>
    </row>
    <row r="15" spans="1:8" x14ac:dyDescent="0.25">
      <c r="A15" s="12">
        <v>3</v>
      </c>
      <c r="B15" s="3" t="s">
        <v>295</v>
      </c>
      <c r="C15" s="36">
        <f>VLOOKUP(B15,Mietpreise!$B$4:$C$17,2,FALSE)</f>
        <v>48</v>
      </c>
      <c r="D15" s="36">
        <f t="shared" si="0"/>
        <v>576</v>
      </c>
      <c r="F15" s="22"/>
      <c r="G15" s="36">
        <v>46</v>
      </c>
      <c r="H15" s="36">
        <v>552</v>
      </c>
    </row>
    <row r="16" spans="1:8" x14ac:dyDescent="0.25">
      <c r="A16" s="12">
        <v>3</v>
      </c>
      <c r="B16" s="3" t="s">
        <v>461</v>
      </c>
      <c r="C16" s="36">
        <f>VLOOKUP(B16,Mietpreise!$B$4:$C$17,2,FALSE)</f>
        <v>18</v>
      </c>
      <c r="D16" s="36">
        <f t="shared" si="0"/>
        <v>216</v>
      </c>
      <c r="F16" s="22"/>
      <c r="G16" s="36">
        <v>16</v>
      </c>
      <c r="H16" s="36">
        <v>192</v>
      </c>
    </row>
    <row r="17" spans="1:8" x14ac:dyDescent="0.25">
      <c r="A17" s="12">
        <v>1</v>
      </c>
      <c r="B17" s="3" t="s">
        <v>464</v>
      </c>
      <c r="C17" s="36">
        <f>VLOOKUP(B17,Mietpreise!$B$4:$C$17,2,FALSE)</f>
        <v>5</v>
      </c>
      <c r="D17" s="36">
        <f t="shared" si="0"/>
        <v>20</v>
      </c>
      <c r="F17" s="22"/>
      <c r="G17" s="36">
        <v>3</v>
      </c>
      <c r="H17" s="36">
        <v>12</v>
      </c>
    </row>
    <row r="19" spans="1:8" x14ac:dyDescent="0.25">
      <c r="B19" s="72" t="s">
        <v>487</v>
      </c>
      <c r="D19" s="40">
        <f>SUM(D12:D17)</f>
        <v>1284</v>
      </c>
    </row>
    <row r="20" spans="1:8" x14ac:dyDescent="0.25">
      <c r="B20" s="72"/>
    </row>
    <row r="21" spans="1:8" x14ac:dyDescent="0.25">
      <c r="B21" s="72" t="s">
        <v>515</v>
      </c>
      <c r="C21" s="74">
        <v>3</v>
      </c>
    </row>
    <row r="22" spans="1:8" x14ac:dyDescent="0.25">
      <c r="B22" s="75" t="s">
        <v>514</v>
      </c>
      <c r="C22" s="73">
        <v>0.2</v>
      </c>
      <c r="D22" s="36">
        <f>IF(D6&gt;=C21,C22,0%)*D19</f>
        <v>256.8</v>
      </c>
    </row>
    <row r="24" spans="1:8" x14ac:dyDescent="0.25">
      <c r="B24" s="1" t="s">
        <v>488</v>
      </c>
      <c r="D24" s="37">
        <f>D19-D22</f>
        <v>1027.2</v>
      </c>
    </row>
  </sheetData>
  <mergeCells count="1">
    <mergeCell ref="G10:H10"/>
  </mergeCells>
  <pageMargins left="1.1811023622047245" right="0.78740157480314965" top="1.1811023622047245" bottom="0.78740157480314965" header="0.31496062992125984" footer="0.31496062992125984"/>
  <pageSetup paperSize="9" orientation="portrait" horizontalDpi="4294967293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Mietpreise!$B$4:$B$17</xm:f>
          </x14:formula1>
          <xm:sqref>B12:B17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baseColWidth="10" defaultRowHeight="15" x14ac:dyDescent="0.25"/>
  <cols>
    <col min="2" max="2" width="31.7109375" customWidth="1"/>
    <col min="3" max="3" width="11.140625" bestFit="1" customWidth="1"/>
  </cols>
  <sheetData>
    <row r="1" spans="1:3" ht="36" x14ac:dyDescent="0.55000000000000004">
      <c r="A1" s="2" t="s">
        <v>465</v>
      </c>
      <c r="B1" s="2"/>
    </row>
    <row r="3" spans="1:3" ht="30" x14ac:dyDescent="0.25">
      <c r="A3" s="32" t="s">
        <v>111</v>
      </c>
      <c r="B3" s="32" t="s">
        <v>456</v>
      </c>
      <c r="C3" s="34" t="s">
        <v>457</v>
      </c>
    </row>
    <row r="4" spans="1:3" x14ac:dyDescent="0.25">
      <c r="A4" s="41" t="s">
        <v>489</v>
      </c>
      <c r="B4" s="41" t="s">
        <v>117</v>
      </c>
      <c r="C4" s="42">
        <v>48</v>
      </c>
    </row>
    <row r="5" spans="1:3" x14ac:dyDescent="0.25">
      <c r="A5" s="41" t="s">
        <v>489</v>
      </c>
      <c r="B5" s="41" t="s">
        <v>470</v>
      </c>
      <c r="C5" s="42">
        <v>52</v>
      </c>
    </row>
    <row r="6" spans="1:3" x14ac:dyDescent="0.25">
      <c r="A6" s="41" t="s">
        <v>489</v>
      </c>
      <c r="B6" s="41" t="s">
        <v>458</v>
      </c>
      <c r="C6" s="42">
        <v>38</v>
      </c>
    </row>
    <row r="7" spans="1:3" x14ac:dyDescent="0.25">
      <c r="A7" s="43" t="s">
        <v>489</v>
      </c>
      <c r="B7" s="43" t="s">
        <v>466</v>
      </c>
      <c r="C7" s="44">
        <v>40</v>
      </c>
    </row>
    <row r="8" spans="1:3" x14ac:dyDescent="0.25">
      <c r="A8" s="43" t="s">
        <v>489</v>
      </c>
      <c r="B8" s="43" t="s">
        <v>467</v>
      </c>
      <c r="C8" s="44">
        <v>48</v>
      </c>
    </row>
    <row r="9" spans="1:3" x14ac:dyDescent="0.25">
      <c r="A9" s="43" t="s">
        <v>489</v>
      </c>
      <c r="B9" s="43" t="s">
        <v>468</v>
      </c>
      <c r="C9" s="44">
        <v>26</v>
      </c>
    </row>
    <row r="10" spans="1:3" x14ac:dyDescent="0.25">
      <c r="A10" s="43" t="s">
        <v>489</v>
      </c>
      <c r="B10" s="43" t="s">
        <v>459</v>
      </c>
      <c r="C10" s="44">
        <v>40</v>
      </c>
    </row>
    <row r="11" spans="1:3" x14ac:dyDescent="0.25">
      <c r="A11" s="43" t="s">
        <v>489</v>
      </c>
      <c r="B11" s="43" t="s">
        <v>460</v>
      </c>
      <c r="C11" s="44">
        <v>48</v>
      </c>
    </row>
    <row r="12" spans="1:3" x14ac:dyDescent="0.25">
      <c r="A12" s="45" t="s">
        <v>490</v>
      </c>
      <c r="B12" s="45" t="s">
        <v>462</v>
      </c>
      <c r="C12" s="46">
        <v>22</v>
      </c>
    </row>
    <row r="13" spans="1:3" x14ac:dyDescent="0.25">
      <c r="A13" s="47" t="s">
        <v>296</v>
      </c>
      <c r="B13" s="47" t="s">
        <v>469</v>
      </c>
      <c r="C13" s="48">
        <v>12</v>
      </c>
    </row>
    <row r="14" spans="1:3" x14ac:dyDescent="0.25">
      <c r="A14" s="13" t="s">
        <v>296</v>
      </c>
      <c r="B14" s="13" t="s">
        <v>295</v>
      </c>
      <c r="C14" s="14">
        <v>48</v>
      </c>
    </row>
    <row r="15" spans="1:3" x14ac:dyDescent="0.25">
      <c r="A15" s="13" t="s">
        <v>296</v>
      </c>
      <c r="B15" s="13" t="s">
        <v>461</v>
      </c>
      <c r="C15" s="14">
        <v>18</v>
      </c>
    </row>
    <row r="16" spans="1:3" x14ac:dyDescent="0.25">
      <c r="A16" s="13" t="s">
        <v>296</v>
      </c>
      <c r="B16" s="13" t="s">
        <v>463</v>
      </c>
      <c r="C16" s="14">
        <v>3</v>
      </c>
    </row>
    <row r="17" spans="1:3" x14ac:dyDescent="0.25">
      <c r="A17" s="13" t="s">
        <v>296</v>
      </c>
      <c r="B17" s="13" t="s">
        <v>464</v>
      </c>
      <c r="C17" s="14">
        <v>5</v>
      </c>
    </row>
  </sheetData>
  <pageMargins left="1.1811023622047245" right="0.78740157480314965" top="1.1811023622047245" bottom="0.78740157480314965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baseColWidth="10" defaultRowHeight="15" x14ac:dyDescent="0.25"/>
  <cols>
    <col min="1" max="1" width="17" customWidth="1"/>
  </cols>
  <sheetData>
    <row r="1" spans="1:8" ht="36" x14ac:dyDescent="0.55000000000000004">
      <c r="A1" s="2" t="s">
        <v>507</v>
      </c>
    </row>
    <row r="3" spans="1:8" x14ac:dyDescent="0.25">
      <c r="A3" s="30"/>
      <c r="B3" s="30">
        <v>2014</v>
      </c>
      <c r="C3" s="30">
        <v>2015</v>
      </c>
      <c r="D3" s="30">
        <v>2016</v>
      </c>
      <c r="E3" s="30">
        <v>2017</v>
      </c>
      <c r="F3" s="30">
        <v>2018</v>
      </c>
      <c r="G3" s="30">
        <v>2019</v>
      </c>
      <c r="H3" s="30">
        <v>2020</v>
      </c>
    </row>
    <row r="4" spans="1:8" x14ac:dyDescent="0.25">
      <c r="A4" s="70" t="s">
        <v>508</v>
      </c>
      <c r="B4" s="71">
        <v>138</v>
      </c>
      <c r="C4" s="7">
        <v>175</v>
      </c>
      <c r="D4" s="7">
        <v>156</v>
      </c>
      <c r="E4" s="7">
        <v>152</v>
      </c>
      <c r="F4" s="7">
        <v>164</v>
      </c>
      <c r="G4" s="7"/>
      <c r="H4" s="7"/>
    </row>
    <row r="5" spans="1:8" x14ac:dyDescent="0.25">
      <c r="A5" s="70" t="s">
        <v>509</v>
      </c>
      <c r="B5" s="71">
        <v>82</v>
      </c>
      <c r="C5" s="7">
        <v>75</v>
      </c>
      <c r="D5" s="7">
        <v>68</v>
      </c>
      <c r="E5" s="7">
        <v>73</v>
      </c>
      <c r="F5" s="7">
        <v>69</v>
      </c>
      <c r="G5" s="7"/>
      <c r="H5" s="7"/>
    </row>
    <row r="6" spans="1:8" x14ac:dyDescent="0.25">
      <c r="A6" s="70" t="s">
        <v>510</v>
      </c>
      <c r="B6" s="71">
        <v>34</v>
      </c>
      <c r="C6" s="7">
        <v>41</v>
      </c>
      <c r="D6" s="7">
        <v>52</v>
      </c>
      <c r="E6" s="7">
        <v>65</v>
      </c>
      <c r="F6" s="7">
        <v>78</v>
      </c>
      <c r="G6" s="7"/>
      <c r="H6" s="7"/>
    </row>
    <row r="7" spans="1:8" x14ac:dyDescent="0.25">
      <c r="A7" s="70" t="s">
        <v>511</v>
      </c>
      <c r="B7" s="71">
        <v>0</v>
      </c>
      <c r="C7" s="7">
        <v>12</v>
      </c>
      <c r="D7" s="7">
        <v>42</v>
      </c>
      <c r="E7" s="7">
        <v>84</v>
      </c>
      <c r="F7" s="7">
        <v>132</v>
      </c>
      <c r="G7" s="7"/>
      <c r="H7" s="7"/>
    </row>
    <row r="8" spans="1:8" x14ac:dyDescent="0.25">
      <c r="A8" s="70" t="s">
        <v>512</v>
      </c>
      <c r="B8" s="71">
        <v>0</v>
      </c>
      <c r="C8" s="7">
        <v>3</v>
      </c>
      <c r="D8" s="7">
        <v>7</v>
      </c>
      <c r="E8" s="7">
        <v>26</v>
      </c>
      <c r="F8" s="7">
        <v>33</v>
      </c>
      <c r="G8" s="7"/>
      <c r="H8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Bike-Liste</vt:lpstr>
      <vt:lpstr>Reifen</vt:lpstr>
      <vt:lpstr>Miete</vt:lpstr>
      <vt:lpstr>Mietpreise</vt:lpstr>
      <vt:lpstr>Verkäufe</vt:lpstr>
      <vt:lpstr>Verkäufe-Diagramm</vt:lpstr>
      <vt:lpstr>Verkäufe-Diagramm 2</vt:lpstr>
      <vt:lpstr>'Bike-Liste'!Druckbereich</vt:lpstr>
      <vt:lpstr>Miete!Druckbereich</vt:lpstr>
      <vt:lpstr>'Bike-Liste'!Drucktitel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2018-07-20T06:45:16Z</cp:lastPrinted>
  <dcterms:created xsi:type="dcterms:W3CDTF">2018-05-18T17:05:02Z</dcterms:created>
  <dcterms:modified xsi:type="dcterms:W3CDTF">2019-02-20T16:31:00Z</dcterms:modified>
</cp:coreProperties>
</file>